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5745" windowHeight="6630" tabRatio="954" activeTab="6"/>
  </bookViews>
  <sheets>
    <sheet name="note P1-4" sheetId="1" r:id="rId1"/>
    <sheet name="note P5 " sheetId="2" r:id="rId2"/>
    <sheet name="note P6" sheetId="3" r:id="rId3"/>
    <sheet name="note P7" sheetId="4" r:id="rId4"/>
    <sheet name="noteP8" sheetId="5" r:id="rId5"/>
    <sheet name="noteP9" sheetId="6" r:id="rId6"/>
    <sheet name="noteP10" sheetId="7" r:id="rId7"/>
    <sheet name="noteP 11-14" sheetId="8" r:id="rId8"/>
    <sheet name="note P15-17" sheetId="9" r:id="rId9"/>
    <sheet name="noteP18" sheetId="10" r:id="rId10"/>
    <sheet name="noteP19" sheetId="11" r:id="rId11"/>
    <sheet name="noteP20-22" sheetId="12" r:id="rId12"/>
    <sheet name="noteP23-24" sheetId="13" r:id="rId13"/>
    <sheet name="noteP25-26" sheetId="14" r:id="rId14"/>
    <sheet name="noteP27" sheetId="15" r:id="rId15"/>
    <sheet name="note P28-29" sheetId="16" r:id="rId16"/>
  </sheets>
  <definedNames>
    <definedName name="_xlnm.Print_Area" localSheetId="7">'noteP 11-14'!$A$1:$I$180</definedName>
    <definedName name="_xlnm.Print_Area" localSheetId="11">'noteP20-22'!$A$1:$E$110</definedName>
    <definedName name="_xlnm.Print_Area" localSheetId="12">'noteP23-24'!$A$1:$J$90</definedName>
    <definedName name="_xlnm.Print_Area" localSheetId="13">'noteP25-26'!$A$1:$K$99</definedName>
  </definedNames>
  <calcPr fullCalcOnLoad="1"/>
</workbook>
</file>

<file path=xl/sharedStrings.xml><?xml version="1.0" encoding="utf-8"?>
<sst xmlns="http://schemas.openxmlformats.org/spreadsheetml/2006/main" count="1569" uniqueCount="978">
  <si>
    <t xml:space="preserve">                     18.3 ณ วันที่ 31 มีนาคม 2547 และ 31 ธันวาคม 2546 บริษัทฯ มีภาระที่ต้องจ่ายค่าตอบแทนจากการทำสัญญา</t>
  </si>
  <si>
    <t xml:space="preserve">                     18.4 บริษัทฯ  ได้ทำสัญญาจ้างก่อสร้างอาคารสำนักงานกับบริษัทที่เกี่ยวข้องกันแห่งหนึ่ง     ระยะเวลาตาม</t>
  </si>
  <si>
    <t xml:space="preserve">                     18.5 ณ วันที่ 3 เมษายน 2546 บริษัทฯ ทำสัญญาจองสิทธิการเช่าศูนย์การค้าสยามพารากอน กับ บริษัท </t>
  </si>
  <si>
    <t xml:space="preserve">      2546 บริษัท ฯ มีภาระผูกพันที่ต้องจ่ายค่าตอบแทนสิทธิการเช่าจำนวน 42.08 ล้านบาทและ 43.47 ล้านบาท ตามลำดับ</t>
  </si>
  <si>
    <t xml:space="preserve"> 19. รายการกิจการค้าที่เกี่ยวข้องกับบริษัทที่มีความสัมพันธ์ทางธุรกิจ</t>
  </si>
  <si>
    <t xml:space="preserve">                     19.1  บริษัทฯ มีรายการบัญชีส่วนหนึ่งกับบริษัทที่เกี่ยวข้องโดยถือหุ้น และ/หรือกรรมการร่วมกัน สินทรัพย์</t>
  </si>
  <si>
    <t xml:space="preserve"> 9.1.2 เงินลงทุนทั่วไป</t>
  </si>
  <si>
    <t xml:space="preserve"> 9.1.2 เงินลงทุนทั่วไป (ต่อ)</t>
  </si>
  <si>
    <t xml:space="preserve"> 19.1 กิจการที่มีรายการค้าระหว่างกัน ณ 31  มีนาคม 2547 และ  มกราคม-มีนาคม  2547</t>
  </si>
  <si>
    <t>มกราคม-มีนาคม 2547</t>
  </si>
  <si>
    <t>เท็กซ์ไทล์เพรสทีจ</t>
  </si>
  <si>
    <t xml:space="preserve">ไทยวาโก้ </t>
  </si>
  <si>
    <t>ธนูลักษณ์</t>
  </si>
  <si>
    <t>บูติคนิวซิตี้</t>
  </si>
  <si>
    <t>ประชาอาภรณ์</t>
  </si>
  <si>
    <t xml:space="preserve">ฟาร์อีสท์ ดีดีบี </t>
  </si>
  <si>
    <t>สหพัฒนพิบูล</t>
  </si>
  <si>
    <t>สหพัฒนาอินเตอร์โฮลดิ้ง</t>
  </si>
  <si>
    <t>บางกอกไนล่อน</t>
  </si>
  <si>
    <t>แชมป์เอช</t>
  </si>
  <si>
    <t>ไลอ้อน (ประเทศไทย)</t>
  </si>
  <si>
    <t>สหเซวา</t>
  </si>
  <si>
    <t xml:space="preserve">เค อาร์ เอส ลอจิสติคส์ </t>
  </si>
  <si>
    <t>INTERNATIONAL COMMERCIAL</t>
  </si>
  <si>
    <t>COORDINATION (HONG KONG)(ICCHK)</t>
  </si>
  <si>
    <t>ไข่ ไอ.ที. เซอร์วิส</t>
  </si>
  <si>
    <t>แคน</t>
  </si>
  <si>
    <t>โคราชวัฒนา</t>
  </si>
  <si>
    <t>ซัน แอนด์ แซนด์</t>
  </si>
  <si>
    <t>ซิลเวอร์เรน</t>
  </si>
  <si>
    <t>เดอะมอลล์ราชสีมา</t>
  </si>
  <si>
    <t>ไทยกุลแซ่</t>
  </si>
  <si>
    <t>ปากน้ำโพวัฒนา</t>
  </si>
  <si>
    <t>มหาราชพฤกษ์</t>
  </si>
  <si>
    <t>สุขทรรศน์</t>
  </si>
  <si>
    <t>เมอร์เชียล โคออร์ดิเนชั่น</t>
  </si>
  <si>
    <t>อินเตอร์เนชั่นแนล คอม</t>
  </si>
  <si>
    <t>แนล เอนเตอร์ไพรส์</t>
  </si>
  <si>
    <t>เอส แอนด์ เจ อินเตอร์เนชั่น</t>
  </si>
  <si>
    <t>แลบบอราทอรีส์</t>
  </si>
  <si>
    <t>อินเตอร์เนชั่นแนล</t>
  </si>
  <si>
    <t>คอนสตรัคชั่น</t>
  </si>
  <si>
    <t xml:space="preserve">เค คอมเมอร์เชียล แอนด์ </t>
  </si>
  <si>
    <t>แอนด์ โลจิสติคส์</t>
  </si>
  <si>
    <t xml:space="preserve">ไทเกอร์ ดิสทริบิวชั่น </t>
  </si>
  <si>
    <t xml:space="preserve">             19.2  บริษัทฯ  ได้รับอนุมัติจากที่ประชุมสามัญผู้ถือหุ้น  ครั้งที่ 38  ประจำปี 2546   เมื่อวันที่  21  เมษายน  2546 </t>
  </si>
  <si>
    <t xml:space="preserve">         289.516   **</t>
  </si>
  <si>
    <t xml:space="preserve">         470.721</t>
  </si>
  <si>
    <t xml:space="preserve"> 21. เครื่องมือทางการเงิน</t>
  </si>
  <si>
    <t xml:space="preserve">      21.1 การบริหารความเสี่ยง</t>
  </si>
  <si>
    <t xml:space="preserve">      21.2 ความเสี่ยงเกี่ยวกับอัตราดอกเบี้ย</t>
  </si>
  <si>
    <t xml:space="preserve">      21.3 ความเสี่ยงจากอัตราแลกเปลี่ยน</t>
  </si>
  <si>
    <t xml:space="preserve">     21.4 ความเสี่ยงด้านสินเชื่อ</t>
  </si>
  <si>
    <t xml:space="preserve">     21.5 มูลค่ายุติธรรม</t>
  </si>
  <si>
    <t xml:space="preserve">     จากการเรียกเก็บหนี้     อีกทั้งบริษัทฯ  ได้สำรองหนี้สูญไว้จำนวน  111.73   ล้านบาท   เทียบเป็น 5.80 % ของลูกหนี้</t>
  </si>
  <si>
    <t xml:space="preserve"> 9. สหโคเจน (ชลบุรี)</t>
  </si>
  <si>
    <t xml:space="preserve">  </t>
  </si>
  <si>
    <t>………………………………… กรรมการ    …………………………………… กรรมการ</t>
  </si>
  <si>
    <t xml:space="preserve"> </t>
  </si>
  <si>
    <t>แล้ว</t>
  </si>
  <si>
    <t>ทุนชำระ</t>
  </si>
  <si>
    <t xml:space="preserve">    </t>
  </si>
  <si>
    <t xml:space="preserve">       คอนสตรัคชั่น</t>
  </si>
  <si>
    <t xml:space="preserve"> พลาสติก</t>
  </si>
  <si>
    <t xml:space="preserve">       เลทเธอร์แฟชั่น</t>
  </si>
  <si>
    <t xml:space="preserve"> ที่เป็นยาง</t>
  </si>
  <si>
    <t xml:space="preserve"> แค๊คตาล็อค</t>
  </si>
  <si>
    <t xml:space="preserve">       COMMERCIAL </t>
  </si>
  <si>
    <t xml:space="preserve"> ธุรกิจค้าปลีกอุปกรณ์</t>
  </si>
  <si>
    <t xml:space="preserve"> การแพทย์จากจีน</t>
  </si>
  <si>
    <t xml:space="preserve"> ซ่อมบำรุงรักษา</t>
  </si>
  <si>
    <t>HKD  2.00</t>
  </si>
  <si>
    <t xml:space="preserve">     3.12 กำไร(ขาดทุน)ต่อหุ้นขั้นพื้นฐาน</t>
  </si>
  <si>
    <t xml:space="preserve">       โลจิสติคส์</t>
  </si>
  <si>
    <t>AB</t>
  </si>
  <si>
    <t>B</t>
  </si>
  <si>
    <t xml:space="preserve"> กระแสไฟฟ้า</t>
  </si>
  <si>
    <t xml:space="preserve"> พิมพ์ลวดลาย</t>
  </si>
  <si>
    <t xml:space="preserve"> ผ้าปัก</t>
  </si>
  <si>
    <t xml:space="preserve"> ฟอกย้อม</t>
  </si>
  <si>
    <t xml:space="preserve"> เสื้อนิต</t>
  </si>
  <si>
    <t xml:space="preserve"> จักรและอุปกรณ์</t>
  </si>
  <si>
    <t xml:space="preserve"> ปั่นเส้นด้าย</t>
  </si>
  <si>
    <t xml:space="preserve"> อาหาร</t>
  </si>
  <si>
    <t xml:space="preserve"> ยา</t>
  </si>
  <si>
    <t xml:space="preserve"> น้ำหอมปรับอากาศ</t>
  </si>
  <si>
    <t xml:space="preserve"> หมากฝรั่ง</t>
  </si>
  <si>
    <t xml:space="preserve"> อาหารสำเร็จรูป</t>
  </si>
  <si>
    <t xml:space="preserve"> รองเท้าหนัง</t>
  </si>
  <si>
    <t xml:space="preserve"> เครื่องหนัง</t>
  </si>
  <si>
    <t xml:space="preserve"> ผ้าขนหนู</t>
  </si>
  <si>
    <t xml:space="preserve"> ผ้าลูกไม้</t>
  </si>
  <si>
    <t xml:space="preserve"> ผ้าซับในแถบกาว</t>
  </si>
  <si>
    <t xml:space="preserve"> เสื้อผ้า</t>
  </si>
  <si>
    <t xml:space="preserve"> ผลิตภัณฑ์เกษตร</t>
  </si>
  <si>
    <t xml:space="preserve"> ผงซักฟอก</t>
  </si>
  <si>
    <t xml:space="preserve"> SPORT BALLS</t>
  </si>
  <si>
    <t xml:space="preserve">     เรื่อง  กำหนดรายการย่อที่ต้องมีในงบการเงินและได้จัดทำขึ้นตามมาตรฐานการบัญชีที่รับรองทั่วไป</t>
  </si>
  <si>
    <t>ภาระค้ำประกัน (ล้านบาท)</t>
  </si>
  <si>
    <t xml:space="preserve"> อะไหล่รถยนต์</t>
  </si>
  <si>
    <t xml:space="preserve"> เสื้อกล้าม</t>
  </si>
  <si>
    <t xml:space="preserve"> นมเปรี้ยว</t>
  </si>
  <si>
    <t xml:space="preserve"> บะหมี่สำเร็จรูป</t>
  </si>
  <si>
    <t xml:space="preserve"> สิ่งทอ</t>
  </si>
  <si>
    <t xml:space="preserve"> ชุดชั้นในสตรี</t>
  </si>
  <si>
    <t xml:space="preserve"> บรรจุภัณฑ์แก้ว</t>
  </si>
  <si>
    <t xml:space="preserve"> ตุ๊กตาผ้า</t>
  </si>
  <si>
    <t xml:space="preserve"> บรรจุภัณฑ์พลาสติค</t>
  </si>
  <si>
    <t xml:space="preserve"> เสื้อผ้ายืด</t>
  </si>
  <si>
    <t xml:space="preserve"> แถบยางยืด</t>
  </si>
  <si>
    <t xml:space="preserve"> ก่อสร้าง</t>
  </si>
  <si>
    <t xml:space="preserve"> สนามกอล์ฟ</t>
  </si>
  <si>
    <t xml:space="preserve"> เช่าสังหาริมทรัพย์</t>
  </si>
  <si>
    <t xml:space="preserve"> ภัตตาคาร</t>
  </si>
  <si>
    <t xml:space="preserve"> ลงทุน, เช่าอาคาร</t>
  </si>
  <si>
    <t xml:space="preserve"> คลังสินค้า</t>
  </si>
  <si>
    <t>- 15 -</t>
  </si>
  <si>
    <t xml:space="preserve"> 5.5%</t>
  </si>
  <si>
    <t xml:space="preserve"> พัฒนาอสังหาริมทรัพย์</t>
  </si>
  <si>
    <t xml:space="preserve"> บริหารคลังสินค้า</t>
  </si>
  <si>
    <t xml:space="preserve"> พัฒนาที่ดิน</t>
  </si>
  <si>
    <t xml:space="preserve"> สวนอุตสาหกรรม</t>
  </si>
  <si>
    <t xml:space="preserve"> โรงแรม</t>
  </si>
  <si>
    <t xml:space="preserve"> บริการด้านเทคโนโลยี</t>
  </si>
  <si>
    <t xml:space="preserve"> อสังหาริมทรัพย์</t>
  </si>
  <si>
    <t xml:space="preserve"> คาราโอเกะ</t>
  </si>
  <si>
    <t xml:space="preserve"> ขายตรง</t>
  </si>
  <si>
    <t xml:space="preserve"> ประกอบและขาย</t>
  </si>
  <si>
    <t xml:space="preserve"> เครื่องคอมพิวเตอร์</t>
  </si>
  <si>
    <t xml:space="preserve"> ขนส่งและคลังสินค้า</t>
  </si>
  <si>
    <t xml:space="preserve"> ชิ้นส่วนพลาสติค</t>
  </si>
  <si>
    <t>(1 S$ = 17.6225 บาท ณ 31 ธค. 38)</t>
  </si>
  <si>
    <t>D</t>
  </si>
  <si>
    <t xml:space="preserve">  (หัก) ค่าเผื่อผลขาดทุนจากการด้อยค่าของเงินลงทุน</t>
  </si>
  <si>
    <t xml:space="preserve">  เงินลงทุนทั่วไป - สุทธิ</t>
  </si>
  <si>
    <t xml:space="preserve">  หมายเหตุ :  1. ลักษณะความสัมพันธ์</t>
  </si>
  <si>
    <t xml:space="preserve">รับรองว่าถูกต้อง </t>
  </si>
  <si>
    <t>………………………………… กรรมการ     ……………………………….. กรรมการ</t>
  </si>
  <si>
    <t>อายุ</t>
  </si>
  <si>
    <t>( ปี )</t>
  </si>
  <si>
    <t>อัตราดอกเบี้ย</t>
  </si>
  <si>
    <t>จำนวนเงิน (บาท)</t>
  </si>
  <si>
    <t xml:space="preserve"> หุ้นกู้ไม่ด้อยสิทธิ</t>
  </si>
  <si>
    <t xml:space="preserve">    บมจ.แพนเอเซียฟุตแวร์</t>
  </si>
  <si>
    <t xml:space="preserve">    บมจ.สหพัฒนาอินเตอร์โฮลดิ้ง</t>
  </si>
  <si>
    <t xml:space="preserve"> 9.5% ( ปีที่ 1-3 ) , MLR ( ปีที่ 4-5 )</t>
  </si>
  <si>
    <t xml:space="preserve">ชื่อบริษัท </t>
  </si>
  <si>
    <t xml:space="preserve">  1. ไทยโทมาโด</t>
  </si>
  <si>
    <t xml:space="preserve">  2. ไทย ที.วาย. อินดัสตรี</t>
  </si>
  <si>
    <t xml:space="preserve">  3. ซันล็อตส์ เอ็นเตอร์ไพรส์</t>
  </si>
  <si>
    <t xml:space="preserve">     มูลค่าสุทธิที่จะได้รับแล้วแต่ราคาใดจะต่ำกว่า ราคาทุน  คำนวณโดยวิธีถัวเฉลี่ยถ่วงน้ำหนัก</t>
  </si>
  <si>
    <t xml:space="preserve">            สินค้าคงเหลือประเภทซื้อมาขายไป   และสินค้าที่เก็บเงินตามยอดขายของผู้จัดจำหน่าย   แสดงในราคาทุนหรือ</t>
  </si>
  <si>
    <t>- สินค้าที่เก็บเงินตามยอดขาย</t>
  </si>
  <si>
    <t xml:space="preserve">       ของผู้จัดจำหน่าย</t>
  </si>
  <si>
    <t xml:space="preserve">      และเจ้าหนี้การค้า ลูกหนี้อื่นและเจ้าหนี้อื่น</t>
  </si>
  <si>
    <t xml:space="preserve">              - เงินสดเและรายการเทียบเท่าเงินสด   เงินลงทุนชั่วคราว   เงินให้กู้ยืมแก่กิจการที่เกี่ยวข้องกัน   ลูกหนี้การค้า</t>
  </si>
  <si>
    <t xml:space="preserve">            **     ในปี 2543 บริษัทฯ ทำสัญญาประนีประนอมยอมความกับ บริษัท ศูนย์แพทย์ ศรีราชา จำกัด รับชดใช้</t>
  </si>
  <si>
    <t xml:space="preserve">     </t>
  </si>
  <si>
    <t xml:space="preserve">      รายอื่นดังนี้</t>
  </si>
  <si>
    <t xml:space="preserve">      รายการดังกล่าว โดยใช้นโยบายกำหนดราคาที่เป็นปกติทางธุรกิจกับบริษัทที่เกี่ยวข้องกันเช่นเดียวกับที่คิดกับลูกค้า</t>
  </si>
  <si>
    <t xml:space="preserve">  รวม </t>
  </si>
  <si>
    <t xml:space="preserve">  (หัก)  ค่าเผื่อผลขาดทุนจากการด้อยค่าของเงินลงทุน</t>
  </si>
  <si>
    <t xml:space="preserve"> หุ้นกู้ด้อยสิทธิแปลงสภาพ</t>
  </si>
  <si>
    <t xml:space="preserve">    ธนาคารไทยพาณิชย์ จำกัด (มหาชน)</t>
  </si>
  <si>
    <t xml:space="preserve"> ดอกเบี้ยเงินฝาก 3 เดือน + 1.25%</t>
  </si>
  <si>
    <t xml:space="preserve">    บมจ.ปูนซิเมนต์ไทย</t>
  </si>
  <si>
    <t xml:space="preserve">     ราคาทุน :-</t>
  </si>
  <si>
    <t xml:space="preserve">         ที่ดิน</t>
  </si>
  <si>
    <t xml:space="preserve">         อาคารและค่าปรับปรุงสถานที่</t>
  </si>
  <si>
    <t xml:space="preserve">         เครื่องใช้สำนักงานและยานพาหนะ</t>
  </si>
  <si>
    <t xml:space="preserve">         เครื่องตกแต่งและติดตั้ง</t>
  </si>
  <si>
    <t xml:space="preserve">         อาคารระหว่างก่อสร้าง</t>
  </si>
  <si>
    <t xml:space="preserve">            รวมที่ดิน อาคาร และอุปกรณ์</t>
  </si>
  <si>
    <t xml:space="preserve">     ค่าเสื่อมราคาสะสม</t>
  </si>
  <si>
    <t xml:space="preserve">            รวมค่าเสื่อมราคาสะสม</t>
  </si>
  <si>
    <t xml:space="preserve">             คงเหลือ</t>
  </si>
  <si>
    <t xml:space="preserve">     บวก  สิทธิการเช่า - สุทธิ</t>
  </si>
  <si>
    <t xml:space="preserve">                     เมื่อสิ้นสุดสัญญาแล้ว บริษัทผู้รับจ้างขอขยายระยะเวลาก่อสร้างอาคารสำนักงานออกไป 2 ครั้ง ครั้งที่ 1 </t>
  </si>
  <si>
    <t xml:space="preserve">      จากการแก้ไขรูปแบบและวัสดุตกแต่ง มีผลให้ค่าก่อสร้างเพิ่มขึ้นจากเดิม 188.11 ล้านบาท เป็น 201.72 ล้านบาท </t>
  </si>
  <si>
    <t xml:space="preserve">      วันที่ 25 พฤษภาคม 2546  ถึงวันที่ 20 ธันวาคม 2546 และครั้งที่ 2 วันที่ 21 ธันวาคม 2546 ถึงวันที่ 31 มีนาคม 2547  </t>
  </si>
  <si>
    <t>บริษัทจำกัด</t>
  </si>
  <si>
    <t xml:space="preserve">                   บริษัทฯ  ทำสัญญาจะซื้อจะขายที่ดินในโครงการนอร์ธปาร์ค  ถนนวิภาวดีรังสิต กับ บริษัท นอร์ธปาร์ค </t>
  </si>
  <si>
    <t xml:space="preserve">     ที่ดินครบถ้วนแล้ว   ปัจจุบันยังไม่ได้รับโอนกรรมสิทธิ์       เนื่องจากบริษัทฯ  ยังไม่ดำเนินการก่อสร้างอาคารตาม</t>
  </si>
  <si>
    <t xml:space="preserve">                   ณ  วันที่  31  มีนาคม  2545  บริษัทฯ ประเมินราคาที่ดินจากราคาประเมินของกรมที่ดิน  เป็นเงินรวม</t>
  </si>
  <si>
    <t xml:space="preserve">      53,958,000.00 บาท เกิดผลขาดทุนจากการด้อยค่าของสินทรัพย์จำนวน 15,870,000.00  บาท  และบันทึกผลขาดทุน</t>
  </si>
  <si>
    <t xml:space="preserve">     ดังกล่าวไว้ในงบกำไรขาดทุน ประจำปี  2545</t>
  </si>
  <si>
    <t>มติที่ประชุม</t>
  </si>
  <si>
    <t>ราคาตามบัญชี</t>
  </si>
  <si>
    <t>ราคาประเมิน</t>
  </si>
  <si>
    <t>ผลขาดทุน</t>
  </si>
  <si>
    <t>ผู้ประเมินอิสระ</t>
  </si>
  <si>
    <t>สำนักงานที่ดิน</t>
  </si>
  <si>
    <t>จากการด้อยค่า</t>
  </si>
  <si>
    <t>1. วันที่ 31 ต.ค.46</t>
  </si>
  <si>
    <t>2. วันที่ 16 ม.ค.47</t>
  </si>
  <si>
    <t>3. วันที่ 28 ม.ค.47</t>
  </si>
  <si>
    <t xml:space="preserve">          ที่ดิน</t>
  </si>
  <si>
    <t xml:space="preserve">          ส่วนปรับปรุงสาธารณูปโภค</t>
  </si>
  <si>
    <t xml:space="preserve"> (หัก) ค่าเสื่อมราคาสะสม</t>
  </si>
  <si>
    <t xml:space="preserve"> (หัก) ค่าเผื่อผลขาดทุนจากการด้อยค่าของสินทรัพย์</t>
  </si>
  <si>
    <t xml:space="preserve"> สินทรัพย์ถาวรที่ไม่ใช้งาน - สุทธิ</t>
  </si>
  <si>
    <t>เงินปันผล (บาท)</t>
  </si>
  <si>
    <t>เงินลงทุน (บาท)</t>
  </si>
  <si>
    <t xml:space="preserve">            อาคารและอุปกรณ์ แสดงด้วยราคาทุนหักค่าเสื่อมราคาสะสมและค่าเผื่อผลขาดทุนจากการด้อยค่าของสินทรัพย์(ถ้ามี)</t>
  </si>
  <si>
    <t xml:space="preserve">     เงื่อนไขการโอนกรรมสิทธิ์ที่ดินที่ระบุไว้ในสัญญา</t>
  </si>
  <si>
    <t xml:space="preserve">       ในปี 2546 บริษัทฯ บันทึกการด้อยค่าของสินทรัพย์โดยที่ดินในเขตกรุงเทพฯ และปริมณฑล ใช้ราคาของผู้ประเมินอิสระ </t>
  </si>
  <si>
    <t xml:space="preserve"> สหเอเชียแปซิฟิค</t>
  </si>
  <si>
    <t xml:space="preserve"> อุตสาหกรรมนมมวกเหล็ก      *</t>
  </si>
  <si>
    <t xml:space="preserve"> ศูนย์แพทย์ศรีราชา                 **</t>
  </si>
  <si>
    <t xml:space="preserve"> ไทยแน็กซิส เดิมชื่อ ไทยนาคามูระ ลาเบล</t>
  </si>
  <si>
    <t xml:space="preserve"> เลเซอร์ แฟชั่น</t>
  </si>
  <si>
    <t xml:space="preserve"> (หัก)    ค่าเผื่อหนี้สงสัยจะสูญ</t>
  </si>
  <si>
    <t xml:space="preserve"> คงเหลือ</t>
  </si>
  <si>
    <t xml:space="preserve"> 9.5% ,7.75% (ปีที่ 1-4) </t>
  </si>
  <si>
    <t xml:space="preserve">ดอกเบี้ยเงินฝาก 12 เดือนเฉลี่ย </t>
  </si>
  <si>
    <t>+ 2.0% (ปีที่ 5-6)</t>
  </si>
  <si>
    <t xml:space="preserve"> ณ 31 มีนาคม 2547</t>
  </si>
  <si>
    <t>31 ธันวาคม  2546</t>
  </si>
  <si>
    <t>ณ 31 มีนาคม 2547</t>
  </si>
  <si>
    <t xml:space="preserve"> ณ 31 มีนาคม 2547 (บาท)</t>
  </si>
  <si>
    <t>ณ 31 มีนาคม 2547  ณ 31 ธันวาคม 2546</t>
  </si>
  <si>
    <t xml:space="preserve">             14,809</t>
  </si>
  <si>
    <t xml:space="preserve">       ณ วันที่ 31 มีนาคม 2547 และ 31 ธันวาคม 2546 สินทรัพย์ถาวรที่ไม่ใช้งานและยังไม่ประเมินราคาจำนวน 15,832,875.00 บาท </t>
  </si>
  <si>
    <t>อยู่ระหว่างดำเนินการประเมินราคา</t>
  </si>
  <si>
    <t xml:space="preserve">                   ณ  วันที่ 31 มีนาคม 2547 และ 31 ธันวาคม 2546  บริษัทฯ  มีวงเงินเบิกเกินบัญชีจากธนาคารพาณิชย์ในประเทศ </t>
  </si>
  <si>
    <t xml:space="preserve">     10 แห่ง จำนวน  201.00  ล้านบาท  อัตราดอกเบี้ย MOR  ถึง  MOR - 3.50%  วงเงินทรัสต์รีซีท  4  แห่ง จำนวน  89.25      </t>
  </si>
  <si>
    <t xml:space="preserve">     ล้านบาท และ US$ 1.00 ล้าน วงเงินกู้ระยะสั้นในประเทศจากธนาคารรวม 8 แห่ง จำนวน 916.50 ล้านบาท วงเงินกู้</t>
  </si>
  <si>
    <t xml:space="preserve">     ต่างประเทศ 1 แห่ง จำนวน US$ 10.00 ล้าน และวงเงินออกหนังสือค้ำประกัน 308.00 ล้านบาท นอกจากนี้ได้รับวงเงิน</t>
  </si>
  <si>
    <t xml:space="preserve">    ค้ำประกัน</t>
  </si>
  <si>
    <t xml:space="preserve">    Forward Lines  US$  4.5  ล้าน และ  25.00  ล้านเยน    ทั้งนี้วงเงินสินเชื่อที่กล่าวข้างต้นไม่มีหลักทรัพย์หรือบุคคลใด</t>
  </si>
  <si>
    <t xml:space="preserve">                     ณ วันที่ 31 มีนาคม 2547 และ 31 ธันวาคม 2546 บริษัทฯ มีเงินสำรองตามกฎหมาย 29,063,373.00 บาท ซึ่ง</t>
  </si>
  <si>
    <t xml:space="preserve">      บริษัทมหาชน จำกัด  สำรองตามกฎหมายนี้ไม่สามารถนำไปจัดสรรเป็นเงินปันผล</t>
  </si>
  <si>
    <t xml:space="preserve">      เท่ากับ 10% ของทุนจดทะเบียนและเรียกชำระแล้ว  การตั้งสำรองตามกฎหมายดังกล่าวเป็นไปตามพระราชบัญญัติ</t>
  </si>
  <si>
    <t xml:space="preserve">                    ณ วันที่ 31 มีนาคม 2547 และ 31 ธันวาคม 2546 บริษัทฯ มีหุ้นทุนซื้อคืนจำนวน 2,696,000 หุ้น ราคาทุนรวม </t>
  </si>
  <si>
    <t xml:space="preserve">      61,299,692.90 บาท </t>
  </si>
  <si>
    <t xml:space="preserve">      ภายใน  30  วัน   ก่อนวันที่ศูนย์การค้าจะเปิดดำเนินการภายในปี  2548   ณ  วันที่ 31 มีนาคม 2547 และ 31 ธันวาคม  </t>
  </si>
  <si>
    <t xml:space="preserve">         181.205</t>
  </si>
  <si>
    <t xml:space="preserve">         476.388</t>
  </si>
  <si>
    <t>ม.ค. - มี.ค. 2547</t>
  </si>
  <si>
    <t>ม.ค. - มี.ค. 2546</t>
  </si>
  <si>
    <t xml:space="preserve">              มูลค่าที่แสดงในงบดุลและประมาณการมูลค่ายุติธรรมของสินทรัพย์ทางการเงินที่มีสาระสำคัญ ณ วันที่  31 มีนาคม </t>
  </si>
  <si>
    <t xml:space="preserve">      2547 และ 31 ธันวาคม 2546     มีดังนี้</t>
  </si>
  <si>
    <t>จำนวนหุ้น</t>
  </si>
  <si>
    <t>ก่อนการแปลง</t>
  </si>
  <si>
    <t>มูลค่าหุ้น</t>
  </si>
  <si>
    <t>หลังการแปลง</t>
  </si>
  <si>
    <t>-</t>
  </si>
  <si>
    <t xml:space="preserve">                   ตามมติของที่ประชุมสามัญผู้ถือหุ้นครั้งที่  38  ประจำปี 2546  เมื่อวันที่  21 เมษายน 2546   อนุมัติให้บริษัทฯ </t>
  </si>
  <si>
    <t xml:space="preserve">     แปลงมูลค่าหุ้นสามัญจดทะเบียนจากเดิม  50  ล้านหุ้น  มูลค่าหุ้นละ 10.00  บาท  จำนวนเงิน 500  ล้านบาท  เป็น  500 </t>
  </si>
  <si>
    <t xml:space="preserve"> คงที่ 4.25%,</t>
  </si>
  <si>
    <t>4,</t>
  </si>
  <si>
    <t xml:space="preserve">                       กรรมการผู้อำนวยการเป็นผู้จัดสรรและไม่ต้องกลับมารายงานอีกครั้ง และให้มีผลใช้ต่อไปทุกปีจนกว่าจะมี</t>
  </si>
  <si>
    <t xml:space="preserve">                       หรือสวัสดิการที่กรรมการได้รับในฐานะพนักงานหรือลูกจ้างของบริษัท โดยมอบอำนาจการจัดสรรให้กับ</t>
  </si>
  <si>
    <t xml:space="preserve">                       การเปลี่ยนแปลง</t>
  </si>
  <si>
    <t xml:space="preserve">     ล้านหุ้น  มูลค่าหุ้นละ 1.00  บาท   จำนวนเงิน  500  ล้านบาท   บริษัทฯ  ได้นำมติดังกล่าวไปจดทะเบียนกับกระทรวง</t>
  </si>
  <si>
    <t xml:space="preserve">     29,063,373  หุ้น  เป็น  290,633,730  หุ้น </t>
  </si>
  <si>
    <t xml:space="preserve">     พาณิชย์แล้ว     เมื่อวันที่   28   เมษายน  2546     มีผลให้จำนวนหุ้นที่ออกและเรียกชำระแล้วของบริษัท    เพิ่มขึ้นจาก</t>
  </si>
  <si>
    <t xml:space="preserve">                     ตามมติของที่ประชุมสามัญผู้ถือหุ้นครั้งที่  38  ประจำปี  2546   เมื่อวันที่  21  เมษายน  2546   อนุมัติให้จ่าย</t>
  </si>
  <si>
    <t>รวมสุทธิ</t>
  </si>
  <si>
    <t xml:space="preserve">     เงินปันผลจากการดำเนินงาน  สำหรับปี 2545  ในอัตรา  9.00  บาทต่อหุ้น จำนวน  28,793,773  หุ้น  (หักหุ้นที่ซื้อคืน</t>
  </si>
  <si>
    <t xml:space="preserve">     พฤษภาคม 2546</t>
  </si>
  <si>
    <t xml:space="preserve">      สัญญาวันที่  1  ธันวาคม  2544   ถึงวันที่  24  พฤษภาคม  2546  ค่าจ้างรวมทั้งสิ้น 188.11 ล้านบาท   </t>
  </si>
  <si>
    <t>ปูนซีเมนต์ไทย</t>
  </si>
  <si>
    <t xml:space="preserve">  US$  3.20</t>
  </si>
  <si>
    <t xml:space="preserve">   US$ 2.90</t>
  </si>
  <si>
    <t xml:space="preserve">       GARMENT                            </t>
  </si>
  <si>
    <t xml:space="preserve"> (1US$ = 25.09 บาท ณ 31 ธ.ค. 38)  (1US$ = 42.87 บาท ณ 26 มี.ค. 46)</t>
  </si>
  <si>
    <t xml:space="preserve">         ( หน่วย : บาท )</t>
  </si>
  <si>
    <t>( บาท )</t>
  </si>
  <si>
    <t>( บาท)</t>
  </si>
  <si>
    <t xml:space="preserve">              มูลค่ายุติธรรม คือ จำนวนเงินที่ใช้แลกเปลี่ยนทรัพย์สินหรือจ่ายชำระหนี้สินระหว่างบุคคลที่มีความรอบรู้และ</t>
  </si>
  <si>
    <t xml:space="preserve">      เต็มใจที่จะแลกเปลี่ยนโดยมีการต่อรองที่เป็นอิสระและไม่มีส่วนเกี่ยวข้องกัน</t>
  </si>
  <si>
    <t xml:space="preserve">              บริษัทฯ ใช้วิธีการและข้อสมมติฐานในการประมาณมูลค่ายุติธรรมของเครื่องมือทางการเงินที่เป็นสาระสำคัญ</t>
  </si>
  <si>
    <t xml:space="preserve">      แต่ละชนิดดังนี้</t>
  </si>
  <si>
    <t xml:space="preserve">              มูลค่าที่ปรากฎในงบดุลมีจำนวนใกล้เคียงกับมูลค่ายุติธรรม เนื่องจากมีกำหนดการรับชำระ หรือจ่ายชำระคืน</t>
  </si>
  <si>
    <t xml:space="preserve">      ในระยะเวลาอันสั้น</t>
  </si>
  <si>
    <t xml:space="preserve">              - เงินลงทุนในหลักทรัพย์</t>
  </si>
  <si>
    <t>จำนวนที่แสดง</t>
  </si>
  <si>
    <t>ในงบดุล</t>
  </si>
  <si>
    <t>มูลค่ายุติธรรม</t>
  </si>
  <si>
    <t>เงินลงทุนในตราสารหนี้</t>
  </si>
  <si>
    <t xml:space="preserve">      เหตุผลคำนวณจากสินทรัพย์สุทธิของเงินลงทุนดังกล่าวซึ่งมีมูลค่าใกล้เคียงกับมูลค่าที่ปรากฎในงบดุล</t>
  </si>
  <si>
    <t xml:space="preserve">      เก็บค่าธรรมเนียมจากบริษัทร่วมทุนนั้น ๆ</t>
  </si>
  <si>
    <t xml:space="preserve">   245</t>
  </si>
  <si>
    <t xml:space="preserve">   185</t>
  </si>
  <si>
    <t xml:space="preserve">   243</t>
  </si>
  <si>
    <t xml:space="preserve">ณ วันที่   </t>
  </si>
  <si>
    <t xml:space="preserve"> 4 พีเพิลฟูดส์</t>
  </si>
  <si>
    <t xml:space="preserve"> ไทยซัมซุง อิเลคโทรนิคส์</t>
  </si>
  <si>
    <t xml:space="preserve"> เอช แอนด์ บี อินเตอร์เท็กซ์</t>
  </si>
  <si>
    <t xml:space="preserve"> โทเทิลเวย์อิมเมจ </t>
  </si>
  <si>
    <t xml:space="preserve"> อินเตอร์เนชั่นแนล เลทเธอร์แฟชั่น</t>
  </si>
  <si>
    <t xml:space="preserve"> รวม</t>
  </si>
  <si>
    <t xml:space="preserve"> สหชลผลพืช</t>
  </si>
  <si>
    <t xml:space="preserve">       สัดส่วนการถือหุ้นของตนเอง   และบริษัทฯ  ไม่ได้คิดค่าธรรมเนียมตราบเท่าที่บริษัทต่างชาติที่เข้าร่วมทุนไม่เรียก</t>
  </si>
  <si>
    <t>ค่าธรรมเนียม</t>
  </si>
  <si>
    <t>ต่อปี</t>
  </si>
  <si>
    <t xml:space="preserve">     สัญญาประกันความเสี่ยงไว้ล่วงหน้า เนื่องจากความเสี่ยงจะอยู่ในระดับต่ำจนไม่มีนัยสำคัญ</t>
  </si>
  <si>
    <t xml:space="preserve">      บริษัทฯ จะลดทุนชำระแล้ว โดยวิธีตัดหุ้นจดทะเบียนที่ซื้อคืน และยังมิได้จัดจำหน่ายทั้งหมด</t>
  </si>
  <si>
    <t>สัดส่วนเงินลงทุน</t>
  </si>
  <si>
    <t xml:space="preserve">              บริษัทฯ  มีนโยบายให้สินเชื่อด้านลูกหนี้การค้าอย่างระมัดระวัง   และมีมาตรการในการติดตามหนี้อย่างรัดกุม </t>
  </si>
  <si>
    <t xml:space="preserve">                                        - ธนาคาร บี เอ็น พี พาริบาส์  สาขากรุงเทพ</t>
  </si>
  <si>
    <t xml:space="preserve">   3  ครั้ง   ดังนี้</t>
  </si>
  <si>
    <t xml:space="preserve">   ส่วนที่ดินต่างจังหวัด ซึ่งเป็นแปลงย่อยใช้ราคาประเมินของสำนักงานที่ดิน    จากการสรุปผลประเมินซึ่งผ่านมติที่ประชุม </t>
  </si>
  <si>
    <t xml:space="preserve"> ราคาทุน</t>
  </si>
  <si>
    <t xml:space="preserve">                   รวม</t>
  </si>
  <si>
    <t/>
  </si>
  <si>
    <t xml:space="preserve">                            ก่อนการแปลง     หลังการแปลง</t>
  </si>
  <si>
    <t xml:space="preserve">                                    ก่อนการแปลง   หลังการแปลง</t>
  </si>
  <si>
    <t>(15,870,000.00)</t>
  </si>
  <si>
    <t xml:space="preserve">  69,828,000.00</t>
  </si>
  <si>
    <t xml:space="preserve">  53,958,000.00</t>
  </si>
  <si>
    <t>31 ธันวาคม 2546</t>
  </si>
  <si>
    <t>ณ 31 ธันวาคม 2546</t>
  </si>
  <si>
    <t>5.5, 6</t>
  </si>
  <si>
    <t xml:space="preserve"> ณ 31 ธันวาคม 2546 (บาท)</t>
  </si>
  <si>
    <t xml:space="preserve">                      ตั๋วแลกเงิน - ธนาคาร มิซูโฮ คอร์ปอเรต จำกัด  สาขากรุงเทพ</t>
  </si>
  <si>
    <t xml:space="preserve">     โดยลูกหนี้การค้าส่วนใหญ่มีการค้าขายกันมาเป็นเวลานาน      จึงคาดว่าจะไม่เกิดความเสียหายอย่างเป็นสาระสำคัญ</t>
  </si>
  <si>
    <t xml:space="preserve">    บมจ.เยื่อกระดาษสยาม</t>
  </si>
  <si>
    <t>3 , 5</t>
  </si>
  <si>
    <t xml:space="preserve"> 5.5% , 6.5% </t>
  </si>
  <si>
    <t xml:space="preserve">  รวมเงินลงทุนในตราสารหนี้ - บริษัทอื่น</t>
  </si>
  <si>
    <t>(หน่วย : บาท)</t>
  </si>
  <si>
    <t>เพิ่มขึ้น</t>
  </si>
  <si>
    <t>ลดลง</t>
  </si>
  <si>
    <t xml:space="preserve">  ที่ดิน</t>
  </si>
  <si>
    <t xml:space="preserve">  ทรัพย์สินที่มีมูลค่าสุทธิคงเหลือต่อรายการตามบัญชี 1.00 บาท ซึ่งยังใช้งานได้</t>
  </si>
  <si>
    <t xml:space="preserve">                    จำนวนรายการ</t>
  </si>
  <si>
    <t xml:space="preserve">                    ราคาทุน</t>
  </si>
  <si>
    <t xml:space="preserve">                    ราคาทุน - สุทธิ</t>
  </si>
  <si>
    <t xml:space="preserve">                    (หัก)  ค่าเสื่อมราคาสะสม</t>
  </si>
  <si>
    <t>……………………………………… กรรมการ      ……………………………………… กรรมการ</t>
  </si>
  <si>
    <t xml:space="preserve">                      ที่ดิน - โครงการนอร์ธปาร์ค</t>
  </si>
  <si>
    <t xml:space="preserve">                      (หัก)  ค่าเผื่อผลขาดทุนจากการด้อยค่าของสินทรัพย์</t>
  </si>
  <si>
    <t xml:space="preserve"> สหโคเจน (ชลบุรี)</t>
  </si>
  <si>
    <t xml:space="preserve">                      ที่ดินตามสัญญาจะซื้อจะขาย - สุทธิ</t>
  </si>
  <si>
    <t xml:space="preserve">  2.  ไดโดมอน กรุ๊ป</t>
  </si>
  <si>
    <t xml:space="preserve">  3.  เพรซิเดนท์เบเกอรี่</t>
  </si>
  <si>
    <t xml:space="preserve">  4.  เนชั่น มัลติมีเดีย กรุ๊ป</t>
  </si>
  <si>
    <t xml:space="preserve">  5.  ธนาคารกรุงเทพ จำกัด</t>
  </si>
  <si>
    <t xml:space="preserve">  1.  ธนาคารไทยพาณิชย์ จำกัด </t>
  </si>
  <si>
    <t xml:space="preserve">  7. นูบูน</t>
  </si>
  <si>
    <t>และวันที่ 31 ธันวาคม 2546 (ตรวจสอบแล้ว)</t>
  </si>
  <si>
    <t xml:space="preserve">            จำนวนหุ้นสามัญถัวเฉลี่ยถ่วงน้ำหนักตามส่วนที่เรียกชำระที่ใช้หารยอดกำไรสุทธิ คำนวณโดยใช้จำนวนหุ้นที่แปลง</t>
  </si>
  <si>
    <t xml:space="preserve">     ค่าจากมูลค่าหุ้นละ 10.00 บาท เป็นหุ้นละ 1.00 บาท โดยปรับย้อนหลังกำไรต่อหุ้นสำหรับงวด 3 เดือน สิ้นสุดวันที่  31</t>
  </si>
  <si>
    <t xml:space="preserve">     มีนาคม 2546 ใหม่</t>
  </si>
  <si>
    <t xml:space="preserve">      Saving กับธนาคารพาณิชย์แห่งหนึ่ง  โดยมีอัตราดอกเบี้ยที่สูงกว่าอัตราดอกเบี้ยเงินฝากออมทรัพย์ปกติ และบริษัทฯ </t>
  </si>
  <si>
    <t xml:space="preserve">     ลงทุนในตั๋วแลกเงินกับธนาคารพาณิชย์ 2 แห่ง ระยะเวลา ตั้งแต่  9  วัน ถึง  87  วัน  อัตราดอกเบี้ย  1.00% - 1.15% ต่อปี</t>
  </si>
  <si>
    <t xml:space="preserve">     และ19  วัน ถึง  29  วัน  อัตราดอกเบี้ย 1.02% - 1.10%  ต่อปี ตามลำดับ</t>
  </si>
  <si>
    <t xml:space="preserve">                    ณ  วันที่ 31 มีนาคม 2547 และวันที่ 31 ธันวาคม 2546   บริษัทฯ  ลงทุนในเงินฝากออมทรัพย์ประเภท Gold </t>
  </si>
  <si>
    <t xml:space="preserve">     3.00% - 6.50% ต่อปี </t>
  </si>
  <si>
    <t xml:space="preserve">     9,653,026.75  บาท  อยู่ระหว่างบังคับคดีเพื่อยึดทรัพย์    และบริษัทฯ ได้ตั้งค่าเผื่อหนี้สงสัยจะสูญไว้เต็มจำนวนแล้ว</t>
  </si>
  <si>
    <t xml:space="preserve">     รวมที่ดิน อาคาร และอุปกรณ์ - สุทธิ</t>
  </si>
  <si>
    <t xml:space="preserve">     ค่าเสื่อมราคาและตัดจ่ายสำหรับงวด</t>
  </si>
  <si>
    <t xml:space="preserve">           29,492,799.46</t>
  </si>
  <si>
    <t xml:space="preserve">            7,352,461.29</t>
  </si>
  <si>
    <t xml:space="preserve">            6,820,299.69</t>
  </si>
  <si>
    <t xml:space="preserve">           43,665,560.44</t>
  </si>
  <si>
    <t>- 19 -</t>
  </si>
  <si>
    <t xml:space="preserve">      ยาวจำนวน 43,665,560.44 บาท และ 44,126,275.09 บาท ตามลำดับ ตามที่กล่าวไว้ในหมายเหตุข้อ 10</t>
  </si>
  <si>
    <t xml:space="preserve">       92.80 ล้านบาท และ 94.44  ล้านบาท ตามลำดับ และมีภาระค้ำประกันดังนี้</t>
  </si>
  <si>
    <t xml:space="preserve">       1,500.00  ล้านบาท   ณ  วันที่  31 มีนาคม 2547 และ 31 ธันวาคม 2546 มียอดเงินให้กู้ยืมรวม  5  บริษัท จำนวนเงิน   </t>
  </si>
  <si>
    <t xml:space="preserve">      การลงทุนฝ่ายไทยเป็นจำนวนเงิน 111.059   ล้านบาท</t>
  </si>
  <si>
    <t xml:space="preserve">                    **          ณ วันที่ 31 มีนาคม 2547 และ 31 ธันวาคม 2546  มีผู้ร่วมลงทุนฝ่ายไทยร่วมค้ำประกันตามสัดส่วน</t>
  </si>
  <si>
    <t xml:space="preserve">   8. จันทบุรี คันทรีคลับ</t>
  </si>
  <si>
    <t xml:space="preserve">   9. สหเซเรน</t>
  </si>
  <si>
    <t xml:space="preserve"> 10. ลาดพร้าว สปอร์ต พลาซ่า</t>
  </si>
  <si>
    <t xml:space="preserve"> 11. ฮิไรเซมิสึ (ประเทศไทย)</t>
  </si>
  <si>
    <t xml:space="preserve"> 12. P.T. MESAPRO INTERNATIONAL</t>
  </si>
  <si>
    <t xml:space="preserve"> 13. ผลิตภัณฑ์สมุนไพรไทย</t>
  </si>
  <si>
    <t xml:space="preserve"> 14. อิมพีเรียล เทคโนโลยี่ แมเนจเม้นท์ เซอร์วิส</t>
  </si>
  <si>
    <t xml:space="preserve"> 15. P.T. INTERMODE APPARELINDO</t>
  </si>
  <si>
    <t xml:space="preserve"> 16. ฮาชิโมโต (ไทยแลนด์)</t>
  </si>
  <si>
    <t xml:space="preserve"> 17. ไทยฟลายอิ้ง เมนเท็นแนนซ์</t>
  </si>
  <si>
    <t xml:space="preserve"> 18. แฟรี่แลนด์สรรพสินค้า</t>
  </si>
  <si>
    <t xml:space="preserve"> 19. เค.ที.วาย. อินดัสตรี</t>
  </si>
  <si>
    <t xml:space="preserve"> 20. สมโพธิ์ เจแปน ประกันภัย (ประเทศไทย)</t>
  </si>
  <si>
    <t xml:space="preserve"> 21. ขอนแก่นวิเทศศึกษา</t>
  </si>
  <si>
    <t xml:space="preserve"> 22. โรงพยาบาลอุดรปัญญาเวช</t>
  </si>
  <si>
    <t xml:space="preserve"> 23. เคนมิน ฟู้ดส์ (ไทยแลนด์)</t>
  </si>
  <si>
    <t xml:space="preserve"> 24. เมืองเอกวิสต้ากอล์ฟคอร์ส</t>
  </si>
  <si>
    <t xml:space="preserve"> 25. ธานรา</t>
  </si>
  <si>
    <t xml:space="preserve"> 26. วินสโตร์</t>
  </si>
  <si>
    <t xml:space="preserve"> 27. สหรัตนนคร</t>
  </si>
  <si>
    <t xml:space="preserve"> 28. โคนิก้า มินอลต้า โฟโต้เคม (ประเทศไทย) </t>
  </si>
  <si>
    <t xml:space="preserve"> 29. อาร์คไซเบอร์</t>
  </si>
  <si>
    <t xml:space="preserve"> 30. ไทยโอซูก้า</t>
  </si>
  <si>
    <t xml:space="preserve"> 31. ไทยมอนสเตอร์</t>
  </si>
  <si>
    <t xml:space="preserve"> 32. ดีฮอน ฟาร์มาซูติคัล (ประเทศไทย)</t>
  </si>
  <si>
    <t xml:space="preserve"> 33. KYOSHUN</t>
  </si>
  <si>
    <t xml:space="preserve"> 34. ไดโซ ซังเกียว (ประเทศไทย)  </t>
  </si>
  <si>
    <t xml:space="preserve"> 35. เซาท์เทิร์นรับเบอร์</t>
  </si>
  <si>
    <t xml:space="preserve"> 36. ไทย อาซาฮี คาเซอิ สแปนเด็กซ์</t>
  </si>
  <si>
    <t xml:space="preserve"> 37. ไทยชิกิโบ</t>
  </si>
  <si>
    <t xml:space="preserve"> 38. สหอุบลนคร</t>
  </si>
  <si>
    <t xml:space="preserve"> 39. สหไทยพัฒนภัณฑ์</t>
  </si>
  <si>
    <t xml:space="preserve">                                รวม</t>
  </si>
  <si>
    <t xml:space="preserve">   มูลค่าหุ้น               มูลค่าหุ้น</t>
  </si>
  <si>
    <t xml:space="preserve">   มูลค่าหุ้น             มูลค่าหุ้น</t>
  </si>
  <si>
    <t xml:space="preserve">            กรุงเทพมหานคร</t>
  </si>
  <si>
    <t xml:space="preserve">           รายได้ดอกเบี้ยรับจากสัญญาเช่าการเงิน บันทึกเป็นรายได้ตามจำนวนงวดการผ่อนชำระ  โดยวิธีผลรวมของมูลค่า</t>
  </si>
  <si>
    <t xml:space="preserve">     ปัจจุบันของค่าเช่าทั้งหมด  โดยรับรู้ในวันที่ถึงกำหนดชำระค่างวด  ไม่ว่าจะเก็บเงินได้หรือไม่</t>
  </si>
  <si>
    <t xml:space="preserve">                          </t>
  </si>
  <si>
    <t xml:space="preserve">                     กิจการที่เกี่ยวข้องกัน</t>
  </si>
  <si>
    <t xml:space="preserve">            เมื่อวันที่ 9 พฤษภาคม 2537 ตั้งอยู่เลขที่ 757/10 ซอยประดู่1 ถนนสาธุประดิษฐ์  แขวงบางโพงพาง  เขตยานนาวา </t>
  </si>
  <si>
    <t xml:space="preserve"> (1US$ = 25.09 บาท ณ 31 ธค. 38) (1US$ = 25.375 บาท ณ 14 กพ. 39)</t>
  </si>
  <si>
    <t>(1US$ = 25.09 บาท ณ 31 ธค. 38) (1US$ = 37.98 บาท ณ 11 กย. 40)</t>
  </si>
  <si>
    <t xml:space="preserve"> 4 ME</t>
  </si>
  <si>
    <t xml:space="preserve"> เครื่องยนต์ อากาศยาน</t>
  </si>
  <si>
    <t xml:space="preserve"> โรงเรียนภาษา และ</t>
  </si>
  <si>
    <t xml:space="preserve"> วัฒนธรรมญี่ปุ่น</t>
  </si>
  <si>
    <t xml:space="preserve"> จำหน่ายเครื่องสำอาง </t>
  </si>
  <si>
    <t xml:space="preserve"> และอาหารเสริม</t>
  </si>
  <si>
    <t xml:space="preserve">     จำนวน  269,600  หุ้น)  จำนวนเงินรวม  259,143,957.00  บาท     ซึ่งได้จ่ายให้ผู้ถือหุ้นเรียบร้อยแล้ว   เมื่อวันที่   20 </t>
  </si>
  <si>
    <t xml:space="preserve">               ความเสี่ยงเกี่ยวกับอัตราดอกเบี้ยเกิดจากการเปลี่ยนแปลงของอัตราดอกเบี้ยในตลาด ซึ่งมีผลกระทบต่อผลการ</t>
  </si>
  <si>
    <t xml:space="preserve">      ดำเนินงานและกระแสเงินสด      รายการทางการเงินของบริษัทฯ    โดยส่วนใหญ่มีอัตราดอกเบี้ยที่ปรับขึ้นลงตาม</t>
  </si>
  <si>
    <t xml:space="preserve">      อัตราตลาด</t>
  </si>
  <si>
    <t xml:space="preserve">     3.1  การบันทึกรายได้และค่าใช้จ่าย</t>
  </si>
  <si>
    <t xml:space="preserve">     3.2  การบันทึกค่าเผื่อหนี้สงสัยจะสูญ</t>
  </si>
  <si>
    <t xml:space="preserve">     ในการเก็บหนี้ที่ผ่านมาเป็นเกณฑ์</t>
  </si>
  <si>
    <t xml:space="preserve">            บริษัทฯ  บันทึกค่าเผื่อหนี้สงสัยจะสูญ   โดยประมาณจากลูกหนี้ที่คาดว่าจะเก็บเงินไม่ได้และอาศัยประสบการณ์</t>
  </si>
  <si>
    <t xml:space="preserve">       COORDINATION (HK)           </t>
  </si>
  <si>
    <t xml:space="preserve"> ภาชนะเครื่องสำอาง</t>
  </si>
  <si>
    <t xml:space="preserve">            ที่ดิน แสดงด้วยราคาทุนหักค่าเผื่อผลขาดทุนจากการด้อยค่าของสินทรัพย์(ถ้ามี)</t>
  </si>
  <si>
    <t xml:space="preserve">            สำหรับอาคารและอุปกรณ์ที่ซื้อตั้งแต่ปี  2525  เป็นต้นไป  คำนวณโดยวิธีเส้นตรง (Straight line Method)  ในระยะ</t>
  </si>
  <si>
    <t xml:space="preserve">     เวลาดังนี้</t>
  </si>
  <si>
    <t xml:space="preserve">     สึกหรอและค่าเสื่อมราคาทรัพย์สิน</t>
  </si>
  <si>
    <t xml:space="preserve">            สิทธิการเช่า ตัดบัญชีเป็นค่าใช้จ่ายโดยวิธีเส้นตรงตามอายุการเช่า</t>
  </si>
  <si>
    <t xml:space="preserve">            บริษัทฯ   พิจารณาการด้อยค่าของสินทรัพย์ประเภทที่ดิน   อาคาร   และอุปกรณ์   เงินลงทุน   และสินทรัพย์ไม่มี</t>
  </si>
  <si>
    <t xml:space="preserve">     ตัวตนต่าง ๆ    เมื่อมีข้อบ่งชี้ว่า   สินทรัพย์เกิดการด้อยค่า    โดยพิจารณาจากมูลค่าที่คาดว่าจะได้รับคืนของสินทรัพย์</t>
  </si>
  <si>
    <t xml:space="preserve">     ที่ได้รับชำระ จากแต่ละสัญญามีจำนวนเท่ากับหรือมากกว่าร้อยละ 20 ของราคาขาย</t>
  </si>
  <si>
    <t xml:space="preserve">           รายได้จากการขายอสังหาริมทรัพย์   รับรู้เป็นรายได้ตามวิธีค่างวดที่ถึงกำหนดชำระ     เมื่อผลรวมของจำนวนเงิน</t>
  </si>
  <si>
    <t>ณ วันที่ 31 มีนาคม 2547 (ยังไม่ได้ตรวจสอบ/สอบทานแล้ว)</t>
  </si>
  <si>
    <t xml:space="preserve">            และ 282.03 ล้านบาท ตามลำดับ</t>
  </si>
  <si>
    <t xml:space="preserve">            ไม่มีการแสดงกำไรต่อหุ้นปรับลดสำหรับงวด 3 เดือน สิ้นสุดวันที่ 31 มีนาคม 2547 และ 2546 เนื่องจากบริษัทฯ </t>
  </si>
  <si>
    <t xml:space="preserve">     มกราคม - มีนาคม 2546</t>
  </si>
  <si>
    <t>31 มีนาคม 2547</t>
  </si>
  <si>
    <t xml:space="preserve">                     ณ วันที่ 31 มีนาคม 2547 และ 31 ธันวาคม 2546  บริษัทฯ ให้บริษัทที่เกี่ยวข้องกันกู้ยืมเงิน ในอัตราดอกเบี้ย </t>
  </si>
  <si>
    <t xml:space="preserve">           รายได้อื่นและค่าใช้จ่ายรับรู้ตามเกณฑ์คงค้าง</t>
  </si>
  <si>
    <t xml:space="preserve">     3.3  การตีราคาสินค้าคงเหลือ</t>
  </si>
  <si>
    <t xml:space="preserve">     3.4  การตีราคาเงินลงทุนระยะยาว</t>
  </si>
  <si>
    <t xml:space="preserve">     3.5  ที่ดิน อาคาร และอุปกรณ์ - สุทธิ</t>
  </si>
  <si>
    <t xml:space="preserve">     3.6  การด้อยค่าของสินทรัพย์</t>
  </si>
  <si>
    <t xml:space="preserve">     3.7 หุ้นทุนซื้อคืน</t>
  </si>
  <si>
    <t xml:space="preserve">             บริษัทฯ บันทึกหุ้นสามัญของบริษัทที่ซื้อคืนกลับมาด้วยวิธีราคาทุน  </t>
  </si>
  <si>
    <t xml:space="preserve">     3.8 รายการบัญชีที่เป็นเงินตราต่างประเทศ</t>
  </si>
  <si>
    <t xml:space="preserve">     3.9  กองทุนสำรองเลี้ยงชีพ</t>
  </si>
  <si>
    <t xml:space="preserve">     3.10 นโยบายการจ่ายค่าตอบแทนกรรมการ</t>
  </si>
  <si>
    <t xml:space="preserve">     3.11 ภาษีเงินได้</t>
  </si>
  <si>
    <t xml:space="preserve">               บริษัทฯ  มีลูกหนี้การค้าและเจ้าหนี้การค้าต่างประเทศจากการซื้อขายในจำนวนเงินที่น้อยมาก  โดยมิได้ทำ</t>
  </si>
  <si>
    <t xml:space="preserve">              มูลค่ายุติธรรมของเงินลงทุนในหลักทรัพย์ในความต้องการของตลาดถือตามราคาที่ซื้อขายกันในตลาด  ส่วน</t>
  </si>
  <si>
    <t xml:space="preserve">      เงินลงทุนในหลักทรัพย์ที่ไม่ใช่หลักทรัพย์ในความต้องการของตลาด มูลค่ายุติธรรมที่สามารถคำนวณได้  อย่างมี</t>
  </si>
  <si>
    <r>
      <t xml:space="preserve">              *</t>
    </r>
    <r>
      <rPr>
        <sz val="20"/>
        <rFont val="AngsanaUPC"/>
        <family val="1"/>
      </rPr>
      <t xml:space="preserve"> </t>
    </r>
    <r>
      <rPr>
        <sz val="16"/>
        <rFont val="AngsanaUPC"/>
        <family val="1"/>
      </rPr>
      <t xml:space="preserve">     เงินให้กู้ยืมแก่   บริษัท   อุตสาหกรรมนม  มวกเหล็ก   จำกัด   จำนวนเงินกู้  1.04  ล้านบาท   ปัจจุบัน</t>
    </r>
  </si>
  <si>
    <t xml:space="preserve">      (ประเทศไทย)</t>
  </si>
  <si>
    <t xml:space="preserve">              บริษัทฯ มีนโยบายการจ่ายค่าตอบแทนกรรมการ จากการอนุมัติโดยที่ประชุมสามัญผู้ถือหุ้นครั้งที่ 38 ประจำปี </t>
  </si>
  <si>
    <t xml:space="preserve">     2546    เมื่อวันที่  21   เมษายน  2546    กำหนดจ่ายค่าตอบแทนกรรมการบริษัทที่ปฏิบัติงานมาด้วยความอุตสาหะใน</t>
  </si>
  <si>
    <t xml:space="preserve">     วงเงินไม่เกิน  20.00  ล้านบาทต่อปี      ทั้งนี้ไม่รวมถึงค่าตอบแทนหรือสวัสดิการที่กรรมการได้รับในฐานะพนักงาน</t>
  </si>
  <si>
    <t>บางกอกโตเกียว ซ็อคส์</t>
  </si>
  <si>
    <t xml:space="preserve">     บริษัท  อุตสาหกรรมนม  มวกเหล็ก  จำกัด    ปิดกิจการและหนีหายไปไม่สามารถติดต่อได้  บริษัทฯ ได้ยื่นฟ้อง</t>
  </si>
  <si>
    <t xml:space="preserve"> 4. สหพัฒนาอินเตอร์โฮลดิ้ง</t>
  </si>
  <si>
    <t>ไม่เกิน</t>
  </si>
  <si>
    <t>ค่าเผื่อหนี้</t>
  </si>
  <si>
    <t>ราย</t>
  </si>
  <si>
    <t>กำหนด</t>
  </si>
  <si>
    <t>1-30 วัน</t>
  </si>
  <si>
    <t>31-60 วัน</t>
  </si>
  <si>
    <t>61-90 วัน</t>
  </si>
  <si>
    <t>91 วันขึ้นไป</t>
  </si>
  <si>
    <t>สงสัยจะสูญ</t>
  </si>
  <si>
    <t>ลูกหนี้เครดิต</t>
  </si>
  <si>
    <t>ลูกหนี้ตามยอดขายของผู้จัดจำหน่าย</t>
  </si>
  <si>
    <t xml:space="preserve">        31 มีนาคม 2547</t>
  </si>
  <si>
    <t xml:space="preserve">       31 ธันวาคม 2546</t>
  </si>
  <si>
    <t xml:space="preserve">     การค้าและตั๋วเงินรับ   ดังนั้นความเสี่ยงที่อาจจะเกิดขึ้นได้บันทึกสำรองไว้ครบถ้วนแล้ว</t>
  </si>
  <si>
    <t>น้อยกว่า 1 ล้านบาท รวม 39 บริษัท</t>
  </si>
  <si>
    <t xml:space="preserve">     ต่อศาลจังหวัดสระบุรี และศาลพิพากษาให้บริษัท อุตสาหกรรมนม  มวกเหล็ก จำกัด ชำระหนี้พร้อมดอกเบี้ยให้</t>
  </si>
  <si>
    <t>อสังหาริมทรัพย์รอการขาย - อาคารชุด</t>
  </si>
  <si>
    <t xml:space="preserve">     หากมีราคาต่ำกว่าราคาตามบัญชี   ถือว่าสินทรัพย์นั้นเกิดการด้อยค่า   ซึ่งจะรับรู้ผลขาดทุนจากการด้อยค่าดังกล่าวใน</t>
  </si>
  <si>
    <t xml:space="preserve">     งบกำไรขาดทุน และบริษัทฯ จะบันทึกกลับรายการจากการด้อยค่า ต่อเมื่อมีข้อบ่งชี้ว่าการด้อยค่านั้นไม่มีอยู่อีกต่อไป </t>
  </si>
  <si>
    <t xml:space="preserve">     หรือยังมีอยู่แต่เป็นไปในทางที่ลดลง</t>
  </si>
  <si>
    <t xml:space="preserve">                     A  บริษัทที่มีผู้บริหารร่วมกัน</t>
  </si>
  <si>
    <t xml:space="preserve">                                อาคารและสิ่งปลูกสร้าง</t>
  </si>
  <si>
    <t xml:space="preserve">                                ตู้ขายสินค้าอัตโนมัติ เครื่องใช้สำนักงานและยานพาหนะ</t>
  </si>
  <si>
    <t xml:space="preserve">                                เครื่องตกแต่งและติดตั้ง</t>
  </si>
  <si>
    <t xml:space="preserve">                      เงินฝากออมทรัพย์ธนาคาร</t>
  </si>
  <si>
    <t xml:space="preserve">                     จำนวนหุ้นสามัญที่ใช้หารยอดเงินปันผล  คำนวณโดยใช้จำนวนหุ้นที่แปลงค่าจากมูลค่าหุ้นละ 10.00 บาท </t>
  </si>
  <si>
    <t xml:space="preserve">                     เงินปันผลจ่ายปี 2546</t>
  </si>
  <si>
    <t>เงินปันผลต่อหุ้น (บาท)</t>
  </si>
  <si>
    <t xml:space="preserve">          9.00                0.90</t>
  </si>
  <si>
    <t xml:space="preserve">   28,793,773         287,937,730</t>
  </si>
  <si>
    <t xml:space="preserve">      โดยจะจ่ายชำระเป็นงวด  ๆ  ตามสัญญา กำหนดโอนกรรมสิทธิ์   (เมื่อบริษัทฯ  ปฏิบัติครบตามเงื่อนไขของสัญญา) </t>
  </si>
  <si>
    <t xml:space="preserve">                                                 -  ต่างจังหวัด</t>
  </si>
  <si>
    <t xml:space="preserve">                                                 -  ต่างประเทศ</t>
  </si>
  <si>
    <t xml:space="preserve">            บริษัทฯ  บันทึกรายการสินทรัพย์และหนี้สินที่มีค่าเป็นเงินตราต่างประเทศเป็นเงินบาทในอัตราแลกเปลี่ยน   ณ </t>
  </si>
  <si>
    <t xml:space="preserve">            กำไรขาดทุนจากการแลกเปลี่ยนเงินตรา ถือเป็นรายได้หรือค่าใช้จ่ายในงบกำไรขาดทุนประจำปี</t>
  </si>
  <si>
    <t xml:space="preserve">     วันที่เกิดรายการ   ยอดคงเหลือที่เป็นเงินตราต่างประเทศ ณ วันที่ในงบดุล แปลงค่าเป็นเงินบาทด้วยอัตราแลกเปลี่ยน </t>
  </si>
  <si>
    <t xml:space="preserve">     ณ วันนั้น </t>
  </si>
  <si>
    <t xml:space="preserve">            บริษัทฯ  และพนักงานร่วมกันจัดตั้งกองทุนสำรองเลี้ยงชีพตาม  พ.ร.บ.  กองทุนสำรองเลี้ยงชีพ  พ.ศ.  2530 โดย</t>
  </si>
  <si>
    <t xml:space="preserve">     จัดตั้ง ณ วันที่ 3 มิถุนายน 2539 ทะเบียนเลขที่  41/2539  และมอบหมายให้ผู้จัดการรับอนุญาตเป็นผู้จัดการกองทุนนี้ </t>
  </si>
  <si>
    <t xml:space="preserve">     เปลี่ยนแปลง   ซึ่งรายการนี้บริษัทฯ บันทึกไว้ในหมวดค่าใช้จ่ายของบริษัท</t>
  </si>
  <si>
    <t xml:space="preserve">     เงินได้ตามที่กำหนดไว้ในประมวลรัษฎากร</t>
  </si>
  <si>
    <t xml:space="preserve">            มูลค่าที่คาดว่าจะได้รับคืนของสินทรัพย์ หมายถึง  ราคาขายสุทธิหรือมูลค่าจากการใช้ทรัพย์สิน   แล้วแต่ราคาใด</t>
  </si>
  <si>
    <t xml:space="preserve">                         B บริษัทค้ำประกันให้</t>
  </si>
  <si>
    <t xml:space="preserve">     หนี้ที่ค้าง จำนวนเงิน 11,405,249.75  บาท โดยผ่อนชำระ 48  งวด  งวดแรกวันที่  1  กันยายน  2543  งวดสุดท้าย</t>
  </si>
  <si>
    <t>20   ปี</t>
  </si>
  <si>
    <t xml:space="preserve">  5   ปี</t>
  </si>
  <si>
    <t>- 23 -</t>
  </si>
  <si>
    <t>- 28 -</t>
  </si>
  <si>
    <t xml:space="preserve"> หมายเหตุ     1. ลักษณะความสัมพันธ์</t>
  </si>
  <si>
    <t xml:space="preserve">                         A บริษัทที่มีผู้บริหารร่วมกัน</t>
  </si>
  <si>
    <t xml:space="preserve">                         C บริษัทให้กู้ยืมเงิน</t>
  </si>
  <si>
    <t xml:space="preserve">           ค่าเผื่อหนี้สงสัยจะสูญ</t>
  </si>
  <si>
    <t xml:space="preserve">              บริษัทฯ  บันทึกภาษีเงินได้นิติบุคคลที่จะต้องจ่ายในแต่ละปีเป็นค่าใช้จ่ายทั้งหมดในงวดนั้น   และคำนวณภาษี</t>
  </si>
  <si>
    <t xml:space="preserve">     ค้างรับจำนวน  0.50   ล้านบาท    ไว้แล้วตั้งแต่วันที่   31  กรกฎาคม  2541</t>
  </si>
  <si>
    <t xml:space="preserve">             กำไร(ขาดทุน)สุทธิต่อหุ้นที่แสดงไว้ในงบกำไรขาดทุนเป็นกำไร(ขาดทุน)ต่อหุ้นขั้นพื้นฐาน  ซึ่งคำนวณโดยการ</t>
  </si>
  <si>
    <t xml:space="preserve">     หุ้นทุนซื้อคืน</t>
  </si>
  <si>
    <t xml:space="preserve">     หารยอดกำไรสุทธิสำหรับงวด    ด้วยจำนวนถัวเฉลี่ยถ่วงน้ำหนักของหุ้นสามัญที่ออกระหว่างงวดสุทธิหลังหักจำนวน</t>
  </si>
  <si>
    <t xml:space="preserve">     บริษัท    ปัจจุบันอยู่ระหว่างการสืบทรัพย์เพื่อยึดทรัพย์    และเฉลี่ยทรัพย์จากธนาคารกรุงไทย  จำกัด  (มหาชน)  </t>
  </si>
  <si>
    <t xml:space="preserve">     บริษัทฯ  ได้ตั้งค่าเผื่อหนี้สงสัยจะสูญจากการให้กู้ยืมในส่วนของเงินต้น   จำนวน  1.04   ล้านบาท  และดอกเบี้ย</t>
  </si>
  <si>
    <t xml:space="preserve">      6  เดือน  นับแต่การซื้อหุ้นคืนเสร็จสิ้น  แต่ต้องไม่เกิน 3 ปี</t>
  </si>
  <si>
    <t xml:space="preserve">  รวมเงินลงทุนในตราสารหนี้</t>
  </si>
  <si>
    <t xml:space="preserve">              - เงินลงทุนในตราสารหนี้</t>
  </si>
  <si>
    <t xml:space="preserve">              มูลค่ายุติธรรมประมาณการโดยหาส่วนลดกระแสเงินสด โดยพิจารณาอัตราดอกเบี้ยในปัจจุบัน สำหรับสินทรัพย์</t>
  </si>
  <si>
    <t xml:space="preserve">      ทางการเงินที่มีวันครบกำหนดที่ใกล้เคียงกัน</t>
  </si>
  <si>
    <t>ตั๋วเงินรับการค้า</t>
  </si>
  <si>
    <t>เช็คคืนรอเรียกเก็บ</t>
  </si>
  <si>
    <t>(หัก)   เงินรับล่วงหน้า</t>
  </si>
  <si>
    <t>ลูกหนี้การค้า - สุทธิ</t>
  </si>
  <si>
    <t xml:space="preserve">                      </t>
  </si>
  <si>
    <t>รวมลูกหนี้การค้าและตั๋วเงินรับ - สุทธิ</t>
  </si>
  <si>
    <t xml:space="preserve">                     หัก  ดอกเบี้ยที่ยังไม่ถือเป็นรายได้</t>
  </si>
  <si>
    <t xml:space="preserve">                     ลูกหนี้ตามสัญญาเช่าการเงิน - สุทธิ</t>
  </si>
  <si>
    <t xml:space="preserve">                     ลูกหนี้ตามสัญญาเช่าการเงิน -  บริษัท  สหเซวา จำกัด</t>
  </si>
  <si>
    <t>ณ 31 มีนาคม 2547 (บาท)</t>
  </si>
  <si>
    <t xml:space="preserve"> 3. ฟาร์อีสท์ ดีดีบี            *             </t>
  </si>
  <si>
    <t xml:space="preserve">หมายเหตุ :  *   เดือน พฤษภาคม 2546   บริษัทฯ ได้รับเงินปันผลจากบริษัท   ฟาร์อีสท์   ดีดีบี   จำกัด   (มหาชน)   ดังนี้  เป็นเงินปันผล  จำนวน  917,000.00  บาท  และเป็นหุ้นสามัญปันผล </t>
  </si>
  <si>
    <t xml:space="preserve">                             จำนวน  524,000  หุ้น  มูลค่าที่ตราไว้หุ้นละ 10.00  บาท   </t>
  </si>
  <si>
    <t xml:space="preserve">  1. สหโคเจน (ชลบุรี)</t>
  </si>
  <si>
    <t xml:space="preserve">  2. ไทย คิวบิค เทคโนโลยี่</t>
  </si>
  <si>
    <t xml:space="preserve">  3. ไหมทอง</t>
  </si>
  <si>
    <t xml:space="preserve">  4. แวลู แอ๊ดเด็ด เท็กซ์ไทล์</t>
  </si>
  <si>
    <t xml:space="preserve">  5. เอสเอสดีซี (ไทเกอร์เท็กซ์)</t>
  </si>
  <si>
    <t xml:space="preserve">  6. ซันไร้ซ์ การ์เม้นท์</t>
  </si>
  <si>
    <t xml:space="preserve">  7. ไทยจาโนเม่</t>
  </si>
  <si>
    <t xml:space="preserve">  8. ไทยชิกิโบ</t>
  </si>
  <si>
    <t xml:space="preserve">  9. โทรี่ ไทย </t>
  </si>
  <si>
    <t xml:space="preserve"> 10. กิ่วไป้ (ประเทศไทย)</t>
  </si>
  <si>
    <t xml:space="preserve"> 11. โอสถ อินเตอร์ แลบบอราทอรีส์</t>
  </si>
  <si>
    <t xml:space="preserve"> 12. ชาล์ดอง (ประเทศไทย)</t>
  </si>
  <si>
    <t xml:space="preserve"> 13. ไทยลอตเต้</t>
  </si>
  <si>
    <t xml:space="preserve"> 14. ไทยคิวพี</t>
  </si>
  <si>
    <t xml:space="preserve"> 15. อินเตอร์เนชั่นแนล </t>
  </si>
  <si>
    <t xml:space="preserve"> 16. โทเทิลเวย์อิมเมจ</t>
  </si>
  <si>
    <t xml:space="preserve"> 17. ราชาอูชิโน</t>
  </si>
  <si>
    <t xml:space="preserve"> 18. ไทยทาเคดะเลซ</t>
  </si>
  <si>
    <t xml:space="preserve"> 19. ไทยสเตเฟล็กซ์</t>
  </si>
  <si>
    <t xml:space="preserve"> 20. แชมป์เอช</t>
  </si>
  <si>
    <t xml:space="preserve"> 21. ไทยสปอร์ตการ์เมนต์</t>
  </si>
  <si>
    <t xml:space="preserve"> 22. สหชลผลพืช</t>
  </si>
  <si>
    <t xml:space="preserve"> 23. ไลอ้อน (ประเทศไทย)</t>
  </si>
  <si>
    <t xml:space="preserve"> 24. มอลเท็นเอเซียโพลิเมอร์ โปรดักส์</t>
  </si>
  <si>
    <t xml:space="preserve"> 25. มอลเทน (ไทยแลนด์)</t>
  </si>
  <si>
    <t xml:space="preserve"> 26. ไทยอาราอิ</t>
  </si>
  <si>
    <t xml:space="preserve"> 27. โรงงานสากลการทอ</t>
  </si>
  <si>
    <t xml:space="preserve"> 28. แดรี่ ไทย</t>
  </si>
  <si>
    <t xml:space="preserve"> 30. แม่โขง เดลต้า ซัคเซส เวนเจอร์</t>
  </si>
  <si>
    <t>ณ 31 มี.ค. 47</t>
  </si>
  <si>
    <t xml:space="preserve"> 31. นิสชิน ฟู้ดส์ (ไทยแลนด์)</t>
  </si>
  <si>
    <t xml:space="preserve"> 32. แกรนด์สตาร์ อินดัสตรี</t>
  </si>
  <si>
    <t xml:space="preserve"> 33. ภัทยาอุตสาหกิจ</t>
  </si>
  <si>
    <t xml:space="preserve"> 34. เจนเนอร์รัลกลาส</t>
  </si>
  <si>
    <t xml:space="preserve"> 35. เอช แอนด์ บี อินเตอร์เท็กซ์</t>
  </si>
  <si>
    <t xml:space="preserve"> 36. อินเตอร์เนชั่นแนล </t>
  </si>
  <si>
    <t xml:space="preserve"> 37. GUANGDONG XIEZHONG    #</t>
  </si>
  <si>
    <t xml:space="preserve"> 38. สหเซวา</t>
  </si>
  <si>
    <t xml:space="preserve"> 39. ท้อปเทร็นด์แมนูแฟคเจอริ่ง</t>
  </si>
  <si>
    <t xml:space="preserve"> 40. ไทยกุลแซ่</t>
  </si>
  <si>
    <t xml:space="preserve"> 41. ที.ยู.ซี. อีลาสติค</t>
  </si>
  <si>
    <t xml:space="preserve"> 42. เค. คอมเมอร์เชียล แอนด์ </t>
  </si>
  <si>
    <t xml:space="preserve"> 43. เทรชเชอร์ฮิลล์</t>
  </si>
  <si>
    <t xml:space="preserve"> 44. อมรนันท์ ลิสซิ่ง</t>
  </si>
  <si>
    <t xml:space="preserve"> 45. ดี เอฟ อินเตอร์</t>
  </si>
  <si>
    <t xml:space="preserve"> 46. ไทยฟูจิย่า</t>
  </si>
  <si>
    <t xml:space="preserve"> 47. เฟิสท์ยูไนเต็ดอินดัสตรี</t>
  </si>
  <si>
    <t xml:space="preserve">      ณ วันที่ 31 มีนาคม 2547  และ  31 ธันวาคม 2546  บริษัทฯ มีภาระผูกพันที่ต้องจ่ายค่าก่อสร้าง จำนวน       ล้านบาท</t>
  </si>
  <si>
    <t xml:space="preserve">      และ 16.34 ล้านบาทตามลำดับ</t>
  </si>
  <si>
    <t xml:space="preserve"> 48. แหลมฉบัง คลังสินค้า</t>
  </si>
  <si>
    <t xml:space="preserve"> 49. ทรัพย์สินสหพัฒน์</t>
  </si>
  <si>
    <t xml:space="preserve"> 50. สหพัฒน์เรียลเอสเตท</t>
  </si>
  <si>
    <t xml:space="preserve"> 51. เค อาร์ เอส ลอจิสติคส์</t>
  </si>
  <si>
    <t xml:space="preserve"> 52. แพนแลนด์</t>
  </si>
  <si>
    <t xml:space="preserve"> 54. ซี.วี.วี. โฮเต็ล บิวซิเนส</t>
  </si>
  <si>
    <t xml:space="preserve"> 56. ร่วมประโยชน์</t>
  </si>
  <si>
    <t xml:space="preserve"> 57. สหไดอิชิโคโช</t>
  </si>
  <si>
    <t xml:space="preserve"> 60. สหไทยพัฒนภัณฑ์</t>
  </si>
  <si>
    <t xml:space="preserve"> 61. เบล เมซอง (ประเทศไทย)</t>
  </si>
  <si>
    <t xml:space="preserve"> 63. วีน</t>
  </si>
  <si>
    <t xml:space="preserve"> 64. เบทเตอร์เวย์ (ประเทศไทย)</t>
  </si>
  <si>
    <t xml:space="preserve"> 66. ไข่ ไอ.ที. เซอร์วิส</t>
  </si>
  <si>
    <t xml:space="preserve"> 67. ไทเกอร์ ดิสทริบิวชั่น แอนด์</t>
  </si>
  <si>
    <t xml:space="preserve"> 68. สหนำ เท็กซ์ไทล์</t>
  </si>
  <si>
    <t xml:space="preserve"> 71. ฮัวถอ (ประเทศไทย)</t>
  </si>
  <si>
    <t xml:space="preserve"> 72. ศรีราชา เอวิเอชั่น</t>
  </si>
  <si>
    <t xml:space="preserve"> 73. ไทยคามาย่า</t>
  </si>
  <si>
    <t xml:space="preserve"> 74.  วาเซดะ เอ็ดดูเคชั่น (ไทยแลนด์)</t>
  </si>
  <si>
    <t xml:space="preserve"> 75.  แฟนซีแอล (ไทยแลนด์) </t>
  </si>
  <si>
    <t>76.  บี เอส ซี เอ็นเตอร์เทนเม้นท์</t>
  </si>
  <si>
    <t xml:space="preserve">77.  มอร์แกน เดอ ทัว (ประเทศไทย) </t>
  </si>
  <si>
    <t>78.  ไทยซีคอมพิทักษ์กิจ</t>
  </si>
  <si>
    <t>79.  สยามซัมซุงประกันชีวิต</t>
  </si>
  <si>
    <t>80.  ไทซันฟูดส์</t>
  </si>
  <si>
    <t xml:space="preserve">81. ยู ซี ซี อูเอะชิม่า คอฟฟี่ </t>
  </si>
  <si>
    <t>82. ไทยทาคาย่า</t>
  </si>
  <si>
    <t>83. ไทยนานาไซ</t>
  </si>
  <si>
    <t>84. เวิลด์คลาส เรนท์ อะ คาร์</t>
  </si>
  <si>
    <t>85. วิจัยและพัฒนาสห โอซูก้า เอเชีย</t>
  </si>
  <si>
    <t xml:space="preserve">                       3. ##  บริษัทที่เรียกชำระค่าหุ้นไม่เต็มมูลค่า ค่าหุ้นที่ยังไม่เรียกชำระ ณ วันที่ 31 มีนาคม 2547 จำนวน 21,305,000.00 บาท</t>
  </si>
  <si>
    <t xml:space="preserve">                                 ณ 31 ธันวาคม 2546 จำนวน 39,880,000.00 บาท</t>
  </si>
  <si>
    <t xml:space="preserve"> 55. สหอินโฟเทคโนโลยี             ##</t>
  </si>
  <si>
    <t xml:space="preserve"> 58. INTERNATIONAL              #</t>
  </si>
  <si>
    <t xml:space="preserve"> 53. สหอุบลนคร                          ##</t>
  </si>
  <si>
    <t xml:space="preserve"> 29. KUNMING TAITONGYI        # </t>
  </si>
  <si>
    <t xml:space="preserve">                     ในปี  2545  บริษัท ฯ ซื้อเครื่องฉีดพลาสติก  3 เครื่อง จำนวนเงินรวม  22.20  ล้านบาท  เพื่อให้บริษัท</t>
  </si>
  <si>
    <t xml:space="preserve"> สหเซวา จำกัด เช่าเพื่อใช้ในการประกอบธุรกิจ โดยมีระยะเวลาการเช่า 3 ปี และ จะต้องทำการเช่าต่อเมื่อครบกำหนด </t>
  </si>
  <si>
    <t>ไม่น้อยกว่าสองคราวโดยมีระยะเวลาการเช่า   3 ปี   และ   2  ปี ตามลำดับ  และบริษัทฯ ให้สิทธิในการขอซื้อเครื่อง</t>
  </si>
  <si>
    <t xml:space="preserve"> ฉีดพลาสติก  ในกรณีที่บริษัท สหเซวา จำกัด  ไม่ได้กระทำผิดสัญญาเช่า ตามมูลค่าทรัพย์สินคงเหลือ ณ วันที่ขอซื้อ</t>
  </si>
  <si>
    <t xml:space="preserve"> รวมกับจำนวนเงินในอัตราร้อยละ 10 ของราคาเครื่องฉีดพลาสติกที่บริษัท ฯ ได้ซื้อมา </t>
  </si>
  <si>
    <t xml:space="preserve"> 59. สหไดเร็กชั่น                          ##</t>
  </si>
  <si>
    <t xml:space="preserve"> 62. I&amp;I (ITOKIN I.C.C.)              #</t>
  </si>
  <si>
    <t xml:space="preserve"> 65. อี.พี.เอฟ.                               ##</t>
  </si>
  <si>
    <t xml:space="preserve"> 69. 4 พีเพิล ฟูดส์                          ##</t>
  </si>
  <si>
    <t xml:space="preserve"> 70. GUANGDONG XIEZHONG   #</t>
  </si>
  <si>
    <t xml:space="preserve"> บริษัทที่มีธุรกิจต่อกัน</t>
  </si>
  <si>
    <t xml:space="preserve"> บริษัทร่วมทุน</t>
  </si>
  <si>
    <t>อัตราการคิด</t>
  </si>
  <si>
    <t xml:space="preserve"> 8. ธนูลักษณ์</t>
  </si>
  <si>
    <t xml:space="preserve">            บริษัทฯ   รับรู้รายได้จากการขายสินค้า      เมื่อมีการส่งมอบภายหลังหักรับคืนและส่วนลดแล้ว      ยกเว้นรายได้</t>
  </si>
  <si>
    <t xml:space="preserve">      จ้างบริษัทที่เกี่ยวข้องกันแห่งหนึ่งดูแลและบริหารคลังสินค้าที่แขวงช่องนนทรี   เขตยานนาวา  ในปี  2547  เดือนละ </t>
  </si>
  <si>
    <t xml:space="preserve">      1.496 ล้านบาท</t>
  </si>
  <si>
    <t xml:space="preserve">            สินค้าคงเหลือประเภทอสังหาริมทรัพย์ - อาคารชุด แสดงในราคาทุนหรือมูลค่าสุทธิที่จะได้รับโดยวิธีเฉพาะเจาะจง</t>
  </si>
  <si>
    <t xml:space="preserve">     ผลต่างจากการเปลี่ยนแปลงมูลค่าแสดงในส่วนของผู้ถือหุ้นและจะบันทึกในงบกำไรขาดทุน เมื่อได้จำหน่ายเงินลงทุนนั้น</t>
  </si>
  <si>
    <t xml:space="preserve">     โดยหักจากเงินเดือนพนักงานส่วนหนึ่งและบริษัทฯ จ่ายสมทบส่วนหนึ่ง   และจะจ่ายให้พนักงานในกรณีที่ออกจาก</t>
  </si>
  <si>
    <t xml:space="preserve">     เรียลเอสเตท  จำกัด  เนื้อที่ประมาณ 2 ไร่ 2 งาน 58 ตารางวา จำนวนเงิน 69,828,000.00 บาท  โดยบริษัทฯ  ชำระค่าซื้อ</t>
  </si>
  <si>
    <t xml:space="preserve">            งบการเงินนี้แสดงรายการตามประกาศกรมทะเบียนการค้า โดยกระทรวงพาณิชย์  ลงวันที่ 14 กันยายน 2544 </t>
  </si>
  <si>
    <t>กำไร (ขาดทุน) ต่อหุ้น   (บาท)</t>
  </si>
  <si>
    <t xml:space="preserve">      สยามพารากอน ดีเวลลอปเม้นท์ จำกัด  ระยะเวลาการเช่า 25 ปี ค่าตอบแทนสิทธิการเช่ารวมเป็นเงิน 50.16 ล้านบาท </t>
  </si>
  <si>
    <t xml:space="preserve">         295.183   **</t>
  </si>
  <si>
    <t>ณ 31 ธันวาคม 2546 (บาท)</t>
  </si>
  <si>
    <t xml:space="preserve">เครื่องหนัง, </t>
  </si>
  <si>
    <t>เครื่องประดับ</t>
  </si>
  <si>
    <t>ณ 31 ธ.ค. 46</t>
  </si>
  <si>
    <t>บริการสถานที่เล่น</t>
  </si>
  <si>
    <t>โบว์ลิ่ง</t>
  </si>
  <si>
    <t>ตัวแทนจำหน่าย</t>
  </si>
  <si>
    <t>เครื่องแต่งกายและ</t>
  </si>
  <si>
    <t>เครื่องหนังสุภาพบุรุษ -</t>
  </si>
  <si>
    <t>สตรี ยี่ห้อ "มอร์แกน"</t>
  </si>
  <si>
    <t>รักษาความปลอดภัย</t>
  </si>
  <si>
    <t>ประกันชีวิต</t>
  </si>
  <si>
    <t>ผลิตและจำหน่าย</t>
  </si>
  <si>
    <t xml:space="preserve">น้ำผลไม้ "กรีนเมท" </t>
  </si>
  <si>
    <t>และผู้แทนจำหน่าย</t>
  </si>
  <si>
    <t>ขนมปัง "โฮมมี่"</t>
  </si>
  <si>
    <t>ร้านกาแฟ UCC และ</t>
  </si>
  <si>
    <t>จัดจำหน่ายกาแฟ</t>
  </si>
  <si>
    <t>สำเร็จรูป และกาแฟบด</t>
  </si>
  <si>
    <t>ตามสำนักงาน</t>
  </si>
  <si>
    <t xml:space="preserve">              22.2  อนุมัติิจัดสรรเงินสำรองทั่วไป จำนวน 10 %  ของกำไรสุทธิประจำปี 2546  เป็นเงิน  40,936,584.65  บาท</t>
  </si>
  <si>
    <t>กางเกงยีนส์</t>
  </si>
  <si>
    <t>ออกแบบตกแต่ง</t>
  </si>
  <si>
    <t>เช่ารถ</t>
  </si>
  <si>
    <t>ให้คำปรึกษาแนะนำ</t>
  </si>
  <si>
    <t>ด้านการวิจัยและพัฒนา</t>
  </si>
  <si>
    <t>การผลิต</t>
  </si>
  <si>
    <t xml:space="preserve">                     จากที่ประชุมคณะกรรมการบริษัท    เมื่อวันที่    22   สิงหาคม   2545    มีมติอนุมัติโครงการซื้อหุ้นคืนเพื่อ</t>
  </si>
  <si>
    <t xml:space="preserve">      บริหารทางการเงินสำหรับสภาพคล่องส่วนเกิน จำนวนไม่เกิน 2.9 ล้านหุ้น  คิดเป็นร้อยละ  9.98  ของหุ้นที่จำหน่าย</t>
  </si>
  <si>
    <t xml:space="preserve">      ทั้งหมด และมีวงเงินสูงสุดไม่เกิน  610  ล้านบาท   โดยจะดำเนินการซื้อหุ้นคืนในตลาดหลักทรัพย์แห่งประเทศไทย  </t>
  </si>
  <si>
    <t xml:space="preserve">      ตั้งแต่วันที่  16   กันยายน  2545   ถึงวันที่  15   มีนาคม  2546    และมีกำหนดระยะเวลาจำหน่ายหุ้นที่ซื้อคืนภายหลัง  </t>
  </si>
  <si>
    <t xml:space="preserve">                    หุ้นทุนซื้อคืน    ที่บริษัทฯ   ถืออยู่จะไม่นับเป็นองค์ประชุมในการประชุมผู้ถือหุ้น   รวมทั้งไม่มีสิทธิในการ</t>
  </si>
  <si>
    <t xml:space="preserve">                    ในกรณีที่บริษัทฯ  จำหน่ายหุ้นไม่หมดภายในระยะเวลาที่กำหนดนับแต่วันที่ซื้อหุ้นคืน  ซึ่งเมื่อพ้นกำหนด</t>
  </si>
  <si>
    <t xml:space="preserve">      ให้จัดสรรวงเงินให้กู้   และวงเงินค้ำประกันแก่บริษัทที่มีความสัมพันธ์ทางธุรกิจกับบริษัทภายในวงเงินรวมไม่เกิน </t>
  </si>
  <si>
    <t>………………………….………….กรรมการ      …………………………….…….กรรมการ</t>
  </si>
  <si>
    <t>- 6 -</t>
  </si>
  <si>
    <t>- 7 -</t>
  </si>
  <si>
    <t>- 11 -</t>
  </si>
  <si>
    <t>- 12 -</t>
  </si>
  <si>
    <t>- 13 -</t>
  </si>
  <si>
    <t>- 14 -</t>
  </si>
  <si>
    <t>- 16 -</t>
  </si>
  <si>
    <t>- 17 -</t>
  </si>
  <si>
    <t>- 18 -</t>
  </si>
  <si>
    <t>- 20 -</t>
  </si>
  <si>
    <t>- 21 -</t>
  </si>
  <si>
    <t>- 22 -</t>
  </si>
  <si>
    <t>- 24 -</t>
  </si>
  <si>
    <t>- 25 -</t>
  </si>
  <si>
    <t>- 26 -</t>
  </si>
  <si>
    <t>- 27 -</t>
  </si>
  <si>
    <t>6. เงินให้กู้ยืมระยะสั้นแก่กิจการที่เกี่ยวข้องกัน - สุทธิ</t>
  </si>
  <si>
    <t xml:space="preserve">ไหมทอง </t>
  </si>
  <si>
    <t>อินเตอร์เซาท์</t>
  </si>
  <si>
    <t>อินทนิลเชียงใหม่</t>
  </si>
  <si>
    <t>อีสเทิร์น ไอซีซี</t>
  </si>
  <si>
    <t>ราชาอูชิโน</t>
  </si>
  <si>
    <t>%  ต่อยอดรวม</t>
  </si>
  <si>
    <t xml:space="preserve">    11</t>
  </si>
  <si>
    <t>- 9 -</t>
  </si>
  <si>
    <t>- 29 -</t>
  </si>
  <si>
    <t xml:space="preserve">     5.3 รายงานแยกอายุลูกหนี้การค้าและตั๋วเงินรับ</t>
  </si>
  <si>
    <t xml:space="preserve">     (หน่วย : บาท)</t>
  </si>
  <si>
    <t>ไทยอรุซ</t>
  </si>
  <si>
    <t>4 พีเพิลฟูดส์</t>
  </si>
  <si>
    <t>ไทยซัมซุง อิเลคโทรนิคส์</t>
  </si>
  <si>
    <t xml:space="preserve">ภัทยาอุตสาหกิจ </t>
  </si>
  <si>
    <t xml:space="preserve">สหเอเซียแปซิฟิค  </t>
  </si>
  <si>
    <t>เอช แอนด์ บี อินเตอร์เท็กซ์</t>
  </si>
  <si>
    <t xml:space="preserve">โทเทิลเวย์อิมเมจ </t>
  </si>
  <si>
    <t>อินเตอร์เนชั่นแนล เลทเธอร์แฟชั่น</t>
  </si>
  <si>
    <t>ปูนซิเมนต์ไทย</t>
  </si>
  <si>
    <t xml:space="preserve"> 19.1 กิจการที่มีรายการค้าระหว่างกัน ณ 31  มีนาคม 2547 และ  มกราคม-มีนาคม  2547 (ต่อ)</t>
  </si>
  <si>
    <t>บริษัทที่มีรายการระหว่างกัน</t>
  </si>
  <si>
    <t>รวมทั้งสิ้น</t>
  </si>
  <si>
    <t xml:space="preserve"> 19.1 กิจการที่มีรายการค้าระหว่างกัน ณ 31  ธันวาคม 2546 และ  มกราคม - มีนาคม 2546</t>
  </si>
  <si>
    <t>มกราคม-มีนาคม 2546</t>
  </si>
  <si>
    <t xml:space="preserve"> 19.1 กิจการที่มีรายการค้าระหว่างกัน ณ 31  ธันวาคม 2546 และ  มกราคม - มีนาคม 2546 (ต่อ)</t>
  </si>
  <si>
    <t>ไทยสเตเฟล็กซ์</t>
  </si>
  <si>
    <t xml:space="preserve"> INTERNATIONAL COMMERCIAL</t>
  </si>
  <si>
    <t xml:space="preserve"> COORDINATION (HONG KONG) (ICCHK)</t>
  </si>
  <si>
    <t xml:space="preserve"> สหเอเซียแปซิฟิค</t>
  </si>
  <si>
    <t xml:space="preserve">                    2.  รายได้ ประกอบด้วย เงินปันผลรับ 12.90 ล้านบาท, ดอกเบี้ยรับ 4.02 ล้านบาท, ค่าเช่ารับ 6.45 ล้านบาท, และรายได้อื่นๆ 6.35 ล้านบาท</t>
  </si>
  <si>
    <t xml:space="preserve">                    3.  ค่าใช้จ่าย ประกอบด้วย ค่าอุปกรณ์ตั้งโชว์ 15.57 ล้านบาท, ค่าโฆษณาจ่าย 25.27 ล้านบาท,ค่าบริการจ่าย-บริหารคลังสินค้า 5.10  ล้านบาท,</t>
  </si>
  <si>
    <t xml:space="preserve">                         ค่าใช้จ่ายในการขาย 9.47 ล้านบาท, ค่าภาชนะหีบห่อ 4.16 ล้านบาท และค่าใช้จ่ายอื่นๆ 16.31 ล้านบาท</t>
  </si>
  <si>
    <t xml:space="preserve">                    2.  รายได้ ประกอบด้วย ดอกเบี้ยรับ 4.94 ล้านบาท, ค่าเช่ารับ 6.82 ล้านบาท, และรายได้อื่นๆ 5.96 ล้านบาท</t>
  </si>
  <si>
    <t xml:space="preserve">                    3.  ค่าใช้จ่าย ประกอบด้วย ค่าอุปกรณ์ตั้งโชว์ 20.04 ล้านบาท, ค่าโฆษณาจ่าย 18.55 ล้านบาท,ค่าบริการจ่าย-บริหารคลังสินค้า 4.49  ล้านบาท,</t>
  </si>
  <si>
    <t xml:space="preserve">                         ค่าใช้จ่ายในการขาย 11.77 ล้านบาท, ค่าภาชนะหีบห่อ 4.03 ล้านบาท และค่าใช้จ่ายอื่นๆ 18.83 ล้านบาท</t>
  </si>
  <si>
    <t xml:space="preserve">น้อยกว่า 1 ล้านบาท ณ 31 ธ.ค. 46 </t>
  </si>
  <si>
    <t>รวม 31 บริษัท</t>
  </si>
  <si>
    <t>รวม 47 บริษัท และ  ม.ค. - มี.ค. 46</t>
  </si>
  <si>
    <r>
      <t xml:space="preserve">7. สินค้าคงเหลือ </t>
    </r>
    <r>
      <rPr>
        <sz val="16"/>
        <rFont val="AngsanaUPC"/>
        <family val="1"/>
      </rPr>
      <t xml:space="preserve">   ประกอบด้วย</t>
    </r>
  </si>
  <si>
    <t xml:space="preserve">                   สิทธิการเช่า - สุทธิ      ประกอบด้วย</t>
  </si>
  <si>
    <t>จำนวน</t>
  </si>
  <si>
    <t>สัญญา</t>
  </si>
  <si>
    <t>ระยะเวลา</t>
  </si>
  <si>
    <t xml:space="preserve"> ( ปี )</t>
  </si>
  <si>
    <t>สิทธิการเช่า - สุทธิ</t>
  </si>
  <si>
    <t>ค่าเช่าที่ต้องจ่ายจนครบสัญญา</t>
  </si>
  <si>
    <t xml:space="preserve">  อาคารพาณิชย์</t>
  </si>
  <si>
    <t xml:space="preserve">  พื้นที่</t>
  </si>
  <si>
    <t xml:space="preserve">     1.1 บริษัท   ไอ.ซี.ซี.   อินเตอร์เนชั่นแนล  จำกัด  (มหาชน)   จดทะเบียนเป็นบริษัทมหาชนจำกัด    ตามกฏหมายไทย </t>
  </si>
  <si>
    <t>11 - 33 ปี</t>
  </si>
  <si>
    <t>20 - 30 ปี</t>
  </si>
  <si>
    <t xml:space="preserve"> คอนสตรัคชั่น</t>
  </si>
  <si>
    <t xml:space="preserve"> 1. เอส แอนด์ เจ </t>
  </si>
  <si>
    <t xml:space="preserve">     อินเตอร์เนชั่นแนล</t>
  </si>
  <si>
    <t xml:space="preserve">              เครื่องมือทางการเงินสำหรับการดำเนินธุรกิจตามปกติ ซึ่งบริษัทตั้งใจจะดำรงไว้จนกว่าจะถึงกำหนดได้บันทึก</t>
  </si>
  <si>
    <t xml:space="preserve">      ไว้ในราคาทุนเดิมหรือจำนวนที่จะต้องจ่ายชำระเมื่อทวงถามตามความเหมาะสม</t>
  </si>
  <si>
    <t xml:space="preserve">               บริษัทฯ ไม่มีนโยบายในการประกอบธุรกรรมทางตราสารการเงินเพื่อการเก็งกำไรหรือเพื่อการค้า</t>
  </si>
  <si>
    <t>ลำดับ</t>
  </si>
  <si>
    <t>เจ้าหนี้การค้า</t>
  </si>
  <si>
    <t>ซื้อที่ดิน อาคาร</t>
  </si>
  <si>
    <t>ที่</t>
  </si>
  <si>
    <t>และรายได้</t>
  </si>
  <si>
    <t>และค่าใช้จ่าย</t>
  </si>
  <si>
    <t>และอุปกรณ์/</t>
  </si>
  <si>
    <t>ขายสินค้า</t>
  </si>
  <si>
    <t>รายได้</t>
  </si>
  <si>
    <t>ซื้อสินค้า</t>
  </si>
  <si>
    <t>ค่าใช้จ่าย</t>
  </si>
  <si>
    <t>ค้างรับ</t>
  </si>
  <si>
    <t>ค้างจ่าย</t>
  </si>
  <si>
    <t>สิทธิการเช่า</t>
  </si>
  <si>
    <t xml:space="preserve"> เท็กซ์ไทล์เพรสทีจ</t>
  </si>
  <si>
    <t xml:space="preserve"> ไทยวาโก้</t>
  </si>
  <si>
    <t xml:space="preserve"> ธนูลักษณ์</t>
  </si>
  <si>
    <t xml:space="preserve"> บูติคนิวซิตี้</t>
  </si>
  <si>
    <t xml:space="preserve"> ประชาอาภรณ์</t>
  </si>
  <si>
    <t xml:space="preserve"> แพนเอเซียฟุตแวร์</t>
  </si>
  <si>
    <t xml:space="preserve"> ฟาร์อีสท์ ดีดีบี</t>
  </si>
  <si>
    <t xml:space="preserve"> สหพัฒนพิบูล</t>
  </si>
  <si>
    <t xml:space="preserve"> สหพัฒนาอินเตอร์โฮลดิ้ง</t>
  </si>
  <si>
    <t xml:space="preserve"> เอส แอนด์ เจ อินเตอร์เนชั่น</t>
  </si>
  <si>
    <t xml:space="preserve"> แนล เอนเตอร์ไพรส์</t>
  </si>
  <si>
    <t xml:space="preserve"> บางกอกไนล่อน</t>
  </si>
  <si>
    <t xml:space="preserve"> แชมป์เอช</t>
  </si>
  <si>
    <t xml:space="preserve"> สหเซวา</t>
  </si>
  <si>
    <t xml:space="preserve"> อินเตอร์เนชั่นแนล</t>
  </si>
  <si>
    <t xml:space="preserve"> แลบบอราทอรีส์</t>
  </si>
  <si>
    <t xml:space="preserve"> เค อาร์ เอส ลอจิสติคส์</t>
  </si>
  <si>
    <t xml:space="preserve"> อินเตอร์เนชั่นแนล คอม</t>
  </si>
  <si>
    <t xml:space="preserve"> เมอร์เชียล โคออร์ดิเนชั่น</t>
  </si>
  <si>
    <t xml:space="preserve"> ไข่ ไอ.ที. เซอร์วิส </t>
  </si>
  <si>
    <t xml:space="preserve"> เค คอมเมอร์เชียล แอนด์</t>
  </si>
  <si>
    <t xml:space="preserve"> แคน</t>
  </si>
  <si>
    <t xml:space="preserve"> โคราชวัฒนา</t>
  </si>
  <si>
    <t xml:space="preserve"> ซัน แอนด์ แซนด์</t>
  </si>
  <si>
    <t xml:space="preserve"> ซิลเวอร์เรน</t>
  </si>
  <si>
    <t xml:space="preserve"> เดอะมอลล์ราชสีมา</t>
  </si>
  <si>
    <t xml:space="preserve"> ไทยกุลแซ่</t>
  </si>
  <si>
    <t xml:space="preserve"> ไทเกอร์ ดิสทริบิวชั่น</t>
  </si>
  <si>
    <t xml:space="preserve"> แอนด์  โลจิสติคส์</t>
  </si>
  <si>
    <t xml:space="preserve"> ปากน้ำโพวัฒนา</t>
  </si>
  <si>
    <t xml:space="preserve"> มหาราชพฤกษ์</t>
  </si>
  <si>
    <t xml:space="preserve"> สุขทรรศน์</t>
  </si>
  <si>
    <t xml:space="preserve"> ไหมทอง</t>
  </si>
  <si>
    <t xml:space="preserve"> อินเตอร์เซาท์</t>
  </si>
  <si>
    <t xml:space="preserve"> อินทนิลเชียงใหม่</t>
  </si>
  <si>
    <t xml:space="preserve"> อีสเทิร์น ไอ ซี ซี</t>
  </si>
  <si>
    <t xml:space="preserve"> ราชาอูชิโน</t>
  </si>
  <si>
    <t xml:space="preserve"> ไทยอรุซ</t>
  </si>
  <si>
    <t xml:space="preserve"> ภัทยาอุตสาหกิจ</t>
  </si>
  <si>
    <t>บริษัท ไอ. ซี. ซี. อินเตอร์เนชั่นแนล จำกัด (มหาชน)</t>
  </si>
  <si>
    <t>หมายเหตุประกอบงบการเงิน</t>
  </si>
  <si>
    <t>1. ข้อความทั่วไป</t>
  </si>
  <si>
    <t xml:space="preserve">     1.2 บริษัทฯ ประกอบกิจการตัวแทนจำหน่ายสินค้าอุปโภคบริโภค</t>
  </si>
  <si>
    <t>2. เกณฑ์การเสนองบการเงิน</t>
  </si>
  <si>
    <t>3. สรุปนโยบายการบัญชีที่สำคัญ</t>
  </si>
  <si>
    <t>- 2 -</t>
  </si>
  <si>
    <t>- 3 -</t>
  </si>
  <si>
    <t xml:space="preserve"> ไลอ้อน (ประเทศไทย)</t>
  </si>
  <si>
    <t xml:space="preserve">  US$  2.00</t>
  </si>
  <si>
    <t xml:space="preserve"> S$    2.00</t>
  </si>
  <si>
    <t xml:space="preserve">      หนี้สิน รายได้และค่าใช้จ่ายของบริษัทส่วนหนึ่งเกิดจากรายการบัญชีที่เกี่ยวข้องกัน ดังนั้นงบการเงินได้ รวมผลของ</t>
  </si>
  <si>
    <t xml:space="preserve">          -       *</t>
  </si>
  <si>
    <t xml:space="preserve">                                ขายสินค้า  -  กรุงเทพ</t>
  </si>
  <si>
    <t xml:space="preserve">                    *           ตามข้อตกลงในสัญญา   Joint   Venture   ผู้ถือหุ้นแต่ละกลุ่มมีหน้าที่ค้ำประกันบริษัทร่วมทุน ตาม</t>
  </si>
  <si>
    <r>
      <t>4. เงินลงทุนชั่วคราว</t>
    </r>
    <r>
      <rPr>
        <sz val="16"/>
        <rFont val="AngsanaUPC"/>
        <family val="1"/>
      </rPr>
      <t xml:space="preserve">     ประกอบด้วย</t>
    </r>
  </si>
  <si>
    <t>บาท</t>
  </si>
  <si>
    <t xml:space="preserve">                      เงินฝากประจำธนาคาร</t>
  </si>
  <si>
    <t xml:space="preserve">                                         รวม</t>
  </si>
  <si>
    <r>
      <t>5. ลูกหนี้การค้าและตั๋วเงินรับ - สุทธิ</t>
    </r>
    <r>
      <rPr>
        <sz val="16"/>
        <rFont val="AngsanaUPC"/>
        <family val="1"/>
      </rPr>
      <t xml:space="preserve">      ประกอบด้วย</t>
    </r>
  </si>
  <si>
    <t xml:space="preserve">     5.1 ลูกหนี้การค้าและตั๋วเงินรับ - กิจการที่เกี่ยวข้องกัน</t>
  </si>
  <si>
    <t>- 4 -</t>
  </si>
  <si>
    <t xml:space="preserve">     5.2 ลูกหนี้การค้าและตั๋วเงินรับ - บริษัทอื่น</t>
  </si>
  <si>
    <t>จำนวนราย</t>
  </si>
  <si>
    <t>เกินกำหนด</t>
  </si>
  <si>
    <t>รวม</t>
  </si>
  <si>
    <t>ลูกหนี้การค้า</t>
  </si>
  <si>
    <t>%</t>
  </si>
  <si>
    <t>- 5 -</t>
  </si>
  <si>
    <t>ลักษณะ</t>
  </si>
  <si>
    <t>จำนวนเงิน</t>
  </si>
  <si>
    <t>เพิ่ม (ลด)</t>
  </si>
  <si>
    <t>ความ</t>
  </si>
  <si>
    <t>สัมพันธ์</t>
  </si>
  <si>
    <t>(บาท)</t>
  </si>
  <si>
    <t>AC</t>
  </si>
  <si>
    <t xml:space="preserve">            เงินลงทุนระยะยาวที่เป็นหลักทรัพย์ในความต้องการของตลาด  ถือเป็นหลักทรัพย์เผื่อขาย แสดงด้วยราคายุติธรรม</t>
  </si>
  <si>
    <t xml:space="preserve">      ออกเสียงลงคะแนนและสิทธิในการรับเงินปันผล</t>
  </si>
  <si>
    <r>
      <t xml:space="preserve"> </t>
    </r>
    <r>
      <rPr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    ลักษณะความสัมพันธ์</t>
    </r>
  </si>
  <si>
    <t xml:space="preserve">                           รวม</t>
  </si>
  <si>
    <t xml:space="preserve">     สินค้าให้กับลูกค้า  บริษัทฯ  จะรับรู้รายได้เมื่อผู้จัดจำหน่ายขายสินค้าให้ลูกค้าแล้ว</t>
  </si>
  <si>
    <t xml:space="preserve">     จากการขายสินค้าให้กับผู้จัดจำหน่ายโดยมีเงื่อนไขการรับชำระค่าสินค้าจากผู้จัดจำหน่าย      เมื่อผู้จัดจำหน่ายได้ขาย</t>
  </si>
  <si>
    <t>รวมเงินลงทุนระยะยาว - สุทธิ</t>
  </si>
  <si>
    <t>- 8 -</t>
  </si>
  <si>
    <t>ชื่อบริษัท</t>
  </si>
  <si>
    <t>ประเภทกิจการ</t>
  </si>
  <si>
    <t>ราคาทุน</t>
  </si>
  <si>
    <t>(ล้านบาท)</t>
  </si>
  <si>
    <t>สัดส่วน</t>
  </si>
  <si>
    <t>เงินลงทุน</t>
  </si>
  <si>
    <t>(%)</t>
  </si>
  <si>
    <t>ราคาตลาด</t>
  </si>
  <si>
    <t xml:space="preserve">     เอนเตอร์ไพรส์</t>
  </si>
  <si>
    <t xml:space="preserve"> 2. เท็กซ์ไทล์เพรสทีจ</t>
  </si>
  <si>
    <t xml:space="preserve"> 5. บูติคนิวซิตี้</t>
  </si>
  <si>
    <t xml:space="preserve"> 6. โอ ซี ซี</t>
  </si>
  <si>
    <t xml:space="preserve"> อุปกรณ์และชิ้นส่วน</t>
  </si>
  <si>
    <t xml:space="preserve"> ชิ้นส่วนรถยนต์</t>
  </si>
  <si>
    <t xml:space="preserve">           เครื่องคอมพิวเตอร์ที่ซื้อตั้งแต่ปี 2526  ถึงปี 2545  คำนวณโดยวิธี  Sum of Year's Digits Method  โดยที่อายุการใช้</t>
  </si>
  <si>
    <t xml:space="preserve">            เครื่องคอมพิวเตอร์และอุปกรณ์คอมพิวเตอร์ ที่ซื้อตั้งแต่ปี 2546 เป็นต้นไป คำนวณโดยวิธี Sum of Year's Digits </t>
  </si>
  <si>
    <t>ม.ค - มี.ค.  47</t>
  </si>
  <si>
    <t>ม.ค - มี.ค.  46</t>
  </si>
  <si>
    <t xml:space="preserve">  บริษัทที่ลงทุนน้อยกว่าร้อยละ 5 (ณ 31 มี.ค 47 และ ณ 31 ธ.ค. 46  รวม 5 บริษัท) </t>
  </si>
  <si>
    <t xml:space="preserve">  เป็นเงินลงทุน</t>
  </si>
  <si>
    <t xml:space="preserve">  บริษัทที่ลงทุนน้อยกว่าร้อยละ 5 ( ณ 31 มี.ค. 47 และ 31 ธ.ค.46 รวม 14 บริษัท)</t>
  </si>
  <si>
    <t xml:space="preserve">           14,827</t>
  </si>
  <si>
    <t xml:space="preserve">      ค้ำประกันต่อหน่วยงานราชการ จำนวน 7,809,300.00 บาท  </t>
  </si>
  <si>
    <t xml:space="preserve">                     18.1 ณ วันที่ 31 มีนาคม 2547 และ 31 ธันวาคม 2546 บริษัทฯ มีภาระผูกพันกับธนาคารพาณิชย์เกี่ยวกับการ</t>
  </si>
  <si>
    <r>
      <t xml:space="preserve"> 20. ข้อมูลจำแนกตามส่วนงาน </t>
    </r>
    <r>
      <rPr>
        <sz val="16"/>
        <rFont val="AngsanaUPC"/>
        <family val="1"/>
      </rPr>
      <t xml:space="preserve">        ตามยอดขาย</t>
    </r>
  </si>
  <si>
    <t xml:space="preserve"> 22. เหตุการณ์ภายหลังวันที่ในงบการเงิน</t>
  </si>
  <si>
    <t xml:space="preserve">              จากมติการประชุมสามัญผู้ถือหุ้น  ครั้งที่  39  ประจำปี  2547  เมื่อวันที่  26  เมษายน  2547  สรุปสาระสำคัญดังนี้</t>
  </si>
  <si>
    <t xml:space="preserve">              22.1  อนุมัติิให้จ่ายเงินปันผลจากการดำเนินงาน  สำหรับปี 2546 ในอัตรา 0.90 บาทต่อหุ้น จำนวน 287,937,730 หุ้น</t>
  </si>
  <si>
    <t xml:space="preserve">                       (หักหุ้นซื้อคืนจำนวน 2,696,000 หุ้น) เป็นเงิน 259,143,957.00 บาท กำหนดจ่าย ในวันที่  25 พฤษภาคม 2547</t>
  </si>
  <si>
    <t xml:space="preserve">     Method และวิธีเส้นตรง (Straight line method) ตามลำดับ  ในระยะเวลา 3 ปี ตามที่กำหนดไว้ในพระราชกฤษฎีกา </t>
  </si>
  <si>
    <t xml:space="preserve">     (ฉบับที่ 395) ว่าด้วยการหักค่าสึกหรอและค่าเสื่อมราคาทรัพย์สิน</t>
  </si>
  <si>
    <t xml:space="preserve">       FOODS  </t>
  </si>
  <si>
    <t xml:space="preserve"> บะหมี่มาม่าใน</t>
  </si>
  <si>
    <t xml:space="preserve"> ประเทศเวียดนาม</t>
  </si>
  <si>
    <t xml:space="preserve">       แลบบอราทอรีส์</t>
  </si>
  <si>
    <t xml:space="preserve">       COSMETICS                            </t>
  </si>
  <si>
    <t xml:space="preserve">       อินเตอร์เนชั่นแนล</t>
  </si>
  <si>
    <t xml:space="preserve"> เฟอร์นิเจอร์ตามสั่ง</t>
  </si>
  <si>
    <t xml:space="preserve">       PTE. LTD.</t>
  </si>
  <si>
    <t xml:space="preserve"> ผลิตยางยืดหยุ่น </t>
  </si>
  <si>
    <t xml:space="preserve"> ตีเกลียว และรับจ้าง</t>
  </si>
  <si>
    <t xml:space="preserve">                       2.   #  บริษัทที่ลงทุนในต่างประเทศ</t>
  </si>
  <si>
    <t xml:space="preserve">                           A   บริษัทที่มีผู้บริหารร่วมกัน</t>
  </si>
  <si>
    <t xml:space="preserve">     หรือลูกจ้างของบริษัท     โดยให้คณะกรรมการบริษัทนำไปจัดสรรเอง     และให้มีผลใช้ต่อไปทุกปีจนกว่าจะมีการ</t>
  </si>
  <si>
    <t xml:space="preserve">                           B   บริษัทค้ำประกันให้</t>
  </si>
  <si>
    <t xml:space="preserve">                           C   บริษัทให้กู้ยืมเงิน</t>
  </si>
  <si>
    <t xml:space="preserve">                           D   บริษัทที่มีความสัมพันธ์กันในไตรมาสก่อน</t>
  </si>
  <si>
    <t xml:space="preserve"> ขายสินค้าผ่าน</t>
  </si>
  <si>
    <t xml:space="preserve"> บะหมี่กึ่งสำเร็จรูป </t>
  </si>
  <si>
    <t xml:space="preserve"> ตัวแทนจำหน่าย,</t>
  </si>
  <si>
    <t xml:space="preserve"> ขายปลีก</t>
  </si>
  <si>
    <t xml:space="preserve">            เงินลงทุนระยะยาวที่เป็นหลักทรัพย์นอกตลาดในประเทศ ถือเป็นเงินลงทุนทั่วไป แสดงในราคาทุนหลังหักค่าเผื่อ</t>
  </si>
  <si>
    <t xml:space="preserve">      ผลขาดทุนจากการด้อยค่าแล้ว</t>
  </si>
  <si>
    <t xml:space="preserve">            เงินลงทุนระยะยาวที่เป็นหลักทรัพย์นอกตลาดในต่างประเทศ    ถือเป็นเงินลงทุนทั่วไป   บันทึกด้วยราคาทุนหลัง</t>
  </si>
  <si>
    <t xml:space="preserve">     หักค่าเผื่อผลขาดทุนจากการด้อยค่าแล้ว โดยแปลงค่าเป็นเงินบาทตามอัตราแลกเปลี่ยน ณ วันที่เกิดรายการ</t>
  </si>
  <si>
    <t xml:space="preserve">     ของเครื่องคอมพิวเตอร์ดังกล่าวไม่ต่ำกว่าจำนวนปีที่กำหนดไว้ในพระราชกฤษฎีกา   (ฉบับที่  22)     ว่าด้วยการหักค่า</t>
  </si>
  <si>
    <t xml:space="preserve">     จะสูงกว่าและจะประมาณจากสินทรัพย์แต่ละรายการ หรือ หน่วยสินทรัพย์ที่ก่อให้เกิดเงินสดแล้วแต่กรณี</t>
  </si>
  <si>
    <t xml:space="preserve">     งานตามระเบียบการที่กำหนด</t>
  </si>
  <si>
    <t xml:space="preserve">สินค้าซื้อมาขายไป </t>
  </si>
  <si>
    <t>- สินค้าสำเร็จรูป</t>
  </si>
  <si>
    <t xml:space="preserve">                              </t>
  </si>
  <si>
    <t>- สินค้าระหว่างทาง</t>
  </si>
  <si>
    <t>26 - 33 ปี</t>
  </si>
  <si>
    <t xml:space="preserve"> 7. สหพัฒนพิบูล</t>
  </si>
  <si>
    <t>A</t>
  </si>
  <si>
    <t xml:space="preserve"> เครื่องสำอาง</t>
  </si>
  <si>
    <t>( 1HKD = 3.235 บาท ณ 31 ธค. 38) (1HKD = 5.49 บาท ณ 21 กพ. 44)</t>
  </si>
  <si>
    <t xml:space="preserve"> ผ้าลูกไม้ปัก, ฟองน้ำ</t>
  </si>
  <si>
    <t xml:space="preserve"> ทำโฆษณา</t>
  </si>
  <si>
    <t xml:space="preserve"> ลงทุน</t>
  </si>
  <si>
    <t xml:space="preserve"> เสื้อผ้าสตรี</t>
  </si>
  <si>
    <t xml:space="preserve"> ตัวแทนจำหน่าย</t>
  </si>
  <si>
    <t xml:space="preserve"> อุปโภคบริโภค</t>
  </si>
  <si>
    <t xml:space="preserve">  รวม</t>
  </si>
  <si>
    <t xml:space="preserve">  รวมทั้งสิ้น</t>
  </si>
  <si>
    <t xml:space="preserve">ราคาตลาด </t>
  </si>
  <si>
    <t>รับรองว่าถูกต้อง</t>
  </si>
  <si>
    <t>…………………………………. กรรมการ         ………………………………….. กรรมการ</t>
  </si>
  <si>
    <t>…………………………………. กรรมการ     ………………………………. กรรมการ</t>
  </si>
  <si>
    <t xml:space="preserve">     1.3 ณ วันที่ 31 มีนาคม 2547 และ 31 ธันวาคม 2546 บริษัทฯ มีพนักงาน จำนวน 6,601  คน และ 6,632 คน ตามลำดับ</t>
  </si>
  <si>
    <t xml:space="preserve">     1.4 บริษัทฯ มีค่าใช้จ่ายพนักงาน สำหรับงวด 3 เดือน สิ้นสุดวันที่ 31 มีนาคม 2547 และ 2546 จำนวน 305.91  ล้านบาท </t>
  </si>
  <si>
    <t xml:space="preserve">     ไม่มีหุ้นสามัญเทียบเท่า</t>
  </si>
  <si>
    <t xml:space="preserve">     วันที่  21  มกราคม  2547  งวดผ่อนชำระที่  9  ในเดือนพฤษภาคม 2544 จำนวน 200,000.00 บาท  ลูกหนี้ผิดนัดชำระ </t>
  </si>
  <si>
    <t xml:space="preserve">     โดยผ่อนชำระเพียงจำนวนเงิน   152,223.00  บาท      และไม่ผ่อนชำระมาถึงปัจจุบัน     หนี้คงค้างชำระอยู่จำนวน </t>
  </si>
  <si>
    <t xml:space="preserve"> 8. ลูกหนี้ตามสัญญาเช่าการเงิน - สุทธิ</t>
  </si>
  <si>
    <t xml:space="preserve"> 9. เงินลงทุนระยะยาว - สุทธิ</t>
  </si>
  <si>
    <t xml:space="preserve">      9.1 เงินลงทุนระยะยาว - กิจการที่เกี่ยวข้องกัน</t>
  </si>
  <si>
    <t xml:space="preserve">            9.1.1 หลักทรัพย์ในความต้องการของตลาด - ราคาตลาด</t>
  </si>
  <si>
    <t xml:space="preserve">            9.1.2 เงินลงทุนทั่วไป - ราคาทุนหลังหักค่าเผื่อผลขาดทุนด้อยค่า</t>
  </si>
  <si>
    <t xml:space="preserve">            9.1.3 เงินลงทุนในตราสารหนี้ - ราคาทุน</t>
  </si>
  <si>
    <t xml:space="preserve">      9.2 เงินลงทุนระยะยาว - บริษัทอื่น</t>
  </si>
  <si>
    <t xml:space="preserve">            9.2.1 หลักทรัพย์ในความต้องการของตลาด - ราคาตลาด</t>
  </si>
  <si>
    <t xml:space="preserve">            9.2.2 เงินลงทุนทั่วไป - ราคาทุนหลังหักค่าเผื่อผลขาดทุนด้อยค่า</t>
  </si>
  <si>
    <t xml:space="preserve">            9.2.3 เงินลงทุนในตราสารหนี้ - ราคาทุน</t>
  </si>
  <si>
    <t xml:space="preserve"> 9.1 เงินลงทุน - กิจการที่เกี่ยวข้องกัน   ประกอบด้วย</t>
  </si>
  <si>
    <t xml:space="preserve">         9.1.1 หลักทรัพย์ในความต้องการของตลาด - หลักทรัพย์เผื่อขาย</t>
  </si>
  <si>
    <t>กระแสไฟฟ้า</t>
  </si>
  <si>
    <t xml:space="preserve">       9.1.3 เงินลงทุนในตราสารหนี้ - กิจการที่เกี่ยวข้องกัน</t>
  </si>
  <si>
    <t xml:space="preserve"> 9.2 เงินลงทุนระยะยาว - บริษัทอื่น</t>
  </si>
  <si>
    <t xml:space="preserve">       9.2.1 หลักทรัพย์ในความต้องการของตลาด   ประกอบด้วย</t>
  </si>
  <si>
    <t xml:space="preserve">      9.2.2 เงินลงทุนทั่วไป - บริษัทอื่น  ประกอบด้วย</t>
  </si>
  <si>
    <t xml:space="preserve">  4. ไทยฟลายอิ้งเซอร์วิส</t>
  </si>
  <si>
    <t xml:space="preserve">  5. เกรทเลค กอล์ฟ แอนด์ คันทรีคลับ</t>
  </si>
  <si>
    <t xml:space="preserve">  6. นครหลวงแฟคตอริ่ง</t>
  </si>
  <si>
    <t xml:space="preserve">      9.2.2 เงินลงทุนทั่วไป - บริษัทอื่น (ต่อ)</t>
  </si>
  <si>
    <t xml:space="preserve">              22.3  อนุมัติิค่าตอบแทนกรรมการบริษัทในวงเงิน  ไม่เกิน 20,000,000.00 บาท   ต่อปี  ทั้งนี้ไม่รวมถึงค่าตอบแทน</t>
  </si>
  <si>
    <t xml:space="preserve">       9.2.3 เงินลงทุนในตราสารหนี้ - บริษัทอื่น</t>
  </si>
  <si>
    <r>
      <t xml:space="preserve"> </t>
    </r>
    <r>
      <rPr>
        <b/>
        <sz val="16"/>
        <rFont val="AngsanaUPC"/>
        <family val="1"/>
      </rPr>
      <t>10. ที่ดิน อาคาร และอุปกรณ์ - สุทธิ</t>
    </r>
    <r>
      <rPr>
        <sz val="16"/>
        <rFont val="AngsanaUPC"/>
        <family val="1"/>
      </rPr>
      <t xml:space="preserve">      ประกอบด้วย</t>
    </r>
  </si>
  <si>
    <t xml:space="preserve"> 11. สินทรัพย์ถาวรที่ไม่ใช้งาน - สุทธิ</t>
  </si>
  <si>
    <t xml:space="preserve"> 12. ที่ดินตามสัญญาจะซื้อจะขาย - สุทธิ</t>
  </si>
  <si>
    <t xml:space="preserve"> 13. เงินเบิกเกินบัญชีและเงินกู้ยืมระยะสั้นจากสถาบันการเงิน</t>
  </si>
  <si>
    <t>บวก ตั๋วเงินรับการค้า</t>
  </si>
  <si>
    <t>หัก เงินรับล่วงหน้า</t>
  </si>
  <si>
    <t>รวมลูกหนี้การค้าและตั๋วเงินรับสุทธิ</t>
  </si>
  <si>
    <t xml:space="preserve">   799</t>
  </si>
  <si>
    <t xml:space="preserve">     7</t>
  </si>
  <si>
    <t xml:space="preserve">   960</t>
  </si>
  <si>
    <t xml:space="preserve"> 14. ทุนเรือนหุ้น</t>
  </si>
  <si>
    <t xml:space="preserve"> 15. เงินปันผล</t>
  </si>
  <si>
    <t xml:space="preserve">     เป็นหุ้นละ 1.00 บาท  </t>
  </si>
  <si>
    <t xml:space="preserve"> 16. สำรองตามกฎหมาย</t>
  </si>
  <si>
    <t xml:space="preserve"> 17. หุ้นทุนซื้อคืน</t>
  </si>
  <si>
    <t xml:space="preserve"> 18. ภาระผูกพันและหนี้สินที่อาจเกิดขึ้น</t>
  </si>
  <si>
    <t xml:space="preserve">                     18.2 ณ วันที่ 31 มีนาคม 2547 และ 31  ธันวาคม 2546 บริษัทฯ มีภาระที่ต้องจ่ายชำระค่าเช่าตามสัญญาเช่าระยะ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</si>
</sst>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0"/>
    <numFmt numFmtId="196" formatCode="0.000"/>
    <numFmt numFmtId="197" formatCode="_-* #,##0_-;\-* #,##0_-;_-* &quot;-&quot;??_-;_-@_-"/>
    <numFmt numFmtId="198" formatCode="###0.00_);[Red]\(###0.00\)"/>
    <numFmt numFmtId="199" formatCode="###0.0000_);[Red]\(###0.0000\)"/>
    <numFmt numFmtId="200" formatCode="0.00_)"/>
    <numFmt numFmtId="201" formatCode="#,##0.00;[Red]\(#,##0.00\)"/>
    <numFmt numFmtId="202" formatCode="##,##0.00_);\(#,##0.00\)"/>
  </numFmts>
  <fonts count="21"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u val="single"/>
      <sz val="16"/>
      <name val="AngsanaUPC"/>
      <family val="1"/>
    </font>
    <font>
      <sz val="15"/>
      <name val="AngsanaUPC"/>
      <family val="1"/>
    </font>
    <font>
      <sz val="13"/>
      <name val="AngsanaUPC"/>
      <family val="1"/>
    </font>
    <font>
      <sz val="20"/>
      <name val="AngsanaUPC"/>
      <family val="1"/>
    </font>
    <font>
      <sz val="15"/>
      <color indexed="10"/>
      <name val="AngsanaUPC"/>
      <family val="1"/>
    </font>
    <font>
      <u val="double"/>
      <sz val="16"/>
      <name val="AngsanaUPC"/>
      <family val="1"/>
    </font>
    <font>
      <sz val="7"/>
      <name val="CordiaUPC"/>
      <family val="2"/>
    </font>
    <font>
      <b/>
      <sz val="7"/>
      <name val="CordiaUPC"/>
      <family val="2"/>
    </font>
    <font>
      <sz val="7"/>
      <name val="AngsanaUPC"/>
      <family val="1"/>
    </font>
    <font>
      <sz val="9"/>
      <name val="CordiaUPC"/>
      <family val="2"/>
    </font>
    <font>
      <b/>
      <sz val="12"/>
      <name val="CordiaUPC"/>
      <family val="2"/>
    </font>
    <font>
      <sz val="12"/>
      <name val="AngsanaUPC"/>
      <family val="1"/>
    </font>
    <font>
      <sz val="11"/>
      <name val="CordiaUPC"/>
      <family val="2"/>
    </font>
    <font>
      <sz val="11"/>
      <name val="AngsanaUPC"/>
      <family val="1"/>
    </font>
    <font>
      <sz val="12"/>
      <name val="CordiaUP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8" fontId="2" fillId="2" borderId="0" applyNumberFormat="0" applyBorder="0" applyAlignment="0" applyProtection="0"/>
    <xf numFmtId="10" fontId="2" fillId="3" borderId="1" applyNumberFormat="0" applyBorder="0" applyAlignment="0" applyProtection="0"/>
    <xf numFmtId="200" fontId="3" fillId="0" borderId="0">
      <alignment/>
      <protection/>
    </xf>
    <xf numFmtId="1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202" fontId="7" fillId="0" borderId="5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202" fontId="0" fillId="0" borderId="6" xfId="0" applyNumberFormat="1" applyFont="1" applyBorder="1" applyAlignment="1">
      <alignment horizontal="right"/>
    </xf>
    <xf numFmtId="202" fontId="7" fillId="0" borderId="2" xfId="0" applyNumberFormat="1" applyFont="1" applyBorder="1" applyAlignment="1">
      <alignment horizontal="right" vertical="center"/>
    </xf>
    <xf numFmtId="202" fontId="7" fillId="0" borderId="6" xfId="0" applyNumberFormat="1" applyFont="1" applyBorder="1" applyAlignment="1">
      <alignment horizontal="right" vertical="center"/>
    </xf>
    <xf numFmtId="202" fontId="7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202" fontId="7" fillId="0" borderId="1" xfId="0" applyNumberFormat="1" applyFont="1" applyBorder="1" applyAlignment="1">
      <alignment horizontal="center" vertical="center"/>
    </xf>
    <xf numFmtId="202" fontId="7" fillId="0" borderId="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202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0" xfId="0" applyFont="1" applyBorder="1" applyAlignment="1">
      <alignment horizontal="center"/>
    </xf>
    <xf numFmtId="202" fontId="4" fillId="0" borderId="0" xfId="0" applyNumberFormat="1" applyFont="1" applyAlignment="1">
      <alignment horizontal="right"/>
    </xf>
    <xf numFmtId="202" fontId="4" fillId="0" borderId="0" xfId="0" applyNumberFormat="1" applyFont="1" applyAlignment="1">
      <alignment/>
    </xf>
    <xf numFmtId="0" fontId="4" fillId="0" borderId="0" xfId="0" applyFont="1" applyAlignment="1">
      <alignment/>
    </xf>
    <xf numFmtId="202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/>
    </xf>
    <xf numFmtId="202" fontId="4" fillId="0" borderId="9" xfId="0" applyNumberFormat="1" applyFont="1" applyBorder="1" applyAlignment="1">
      <alignment/>
    </xf>
    <xf numFmtId="202" fontId="4" fillId="0" borderId="3" xfId="0" applyNumberFormat="1" applyFont="1" applyBorder="1" applyAlignment="1">
      <alignment/>
    </xf>
    <xf numFmtId="202" fontId="4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02" fontId="4" fillId="0" borderId="12" xfId="0" applyNumberFormat="1" applyFont="1" applyBorder="1" applyAlignment="1">
      <alignment/>
    </xf>
    <xf numFmtId="202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02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202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2" fontId="7" fillId="0" borderId="0" xfId="0" applyNumberFormat="1" applyFont="1" applyAlignment="1">
      <alignment/>
    </xf>
    <xf numFmtId="202" fontId="7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202" fontId="4" fillId="0" borderId="0" xfId="0" applyNumberFormat="1" applyFont="1" applyBorder="1" applyAlignment="1">
      <alignment horizontal="center"/>
    </xf>
    <xf numFmtId="20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 quotePrefix="1">
      <alignment horizontal="center"/>
    </xf>
    <xf numFmtId="198" fontId="4" fillId="0" borderId="0" xfId="0" applyNumberFormat="1" applyFont="1" applyAlignment="1" applyProtection="1">
      <alignment horizontal="center" vertical="center"/>
      <protection hidden="1"/>
    </xf>
    <xf numFmtId="198" fontId="4" fillId="0" borderId="0" xfId="0" applyNumberFormat="1" applyFont="1" applyAlignment="1" applyProtection="1">
      <alignment horizontal="left" vertical="center"/>
      <protection hidden="1"/>
    </xf>
    <xf numFmtId="198" fontId="5" fillId="0" borderId="0" xfId="0" applyNumberFormat="1" applyFont="1" applyBorder="1" applyAlignment="1" applyProtection="1">
      <alignment horizontal="left" vertical="center"/>
      <protection hidden="1"/>
    </xf>
    <xf numFmtId="198" fontId="4" fillId="0" borderId="0" xfId="0" applyNumberFormat="1" applyFont="1" applyBorder="1" applyAlignment="1" applyProtection="1">
      <alignment horizontal="left" vertical="center"/>
      <protection hidden="1"/>
    </xf>
    <xf numFmtId="198" fontId="4" fillId="0" borderId="0" xfId="0" applyNumberFormat="1" applyFont="1" applyBorder="1" applyAlignment="1" applyProtection="1">
      <alignment vertical="center"/>
      <protection hidden="1"/>
    </xf>
    <xf numFmtId="198" fontId="4" fillId="0" borderId="0" xfId="0" applyNumberFormat="1" applyFont="1" applyBorder="1" applyAlignment="1">
      <alignment horizontal="left" vertical="center"/>
    </xf>
    <xf numFmtId="198" fontId="4" fillId="0" borderId="0" xfId="0" applyNumberFormat="1" applyFont="1" applyBorder="1" applyAlignment="1" applyProtection="1">
      <alignment horizontal="center" vertical="center"/>
      <protection hidden="1"/>
    </xf>
    <xf numFmtId="198" fontId="4" fillId="0" borderId="0" xfId="0" applyNumberFormat="1" applyFont="1" applyBorder="1" applyAlignment="1" applyProtection="1" quotePrefix="1">
      <alignment horizontal="center" vertical="center"/>
      <protection hidden="1"/>
    </xf>
    <xf numFmtId="198" fontId="4" fillId="0" borderId="0" xfId="0" applyNumberFormat="1" applyFont="1" applyAlignment="1">
      <alignment horizontal="left"/>
    </xf>
    <xf numFmtId="198" fontId="4" fillId="0" borderId="0" xfId="0" applyNumberFormat="1" applyFont="1" applyAlignment="1">
      <alignment/>
    </xf>
    <xf numFmtId="198" fontId="4" fillId="0" borderId="0" xfId="0" applyNumberFormat="1" applyFont="1" applyAlignment="1" quotePrefix="1">
      <alignment horizontal="center"/>
    </xf>
    <xf numFmtId="198" fontId="5" fillId="0" borderId="0" xfId="0" applyNumberFormat="1" applyFont="1" applyAlignment="1">
      <alignment horizontal="left"/>
    </xf>
    <xf numFmtId="198" fontId="4" fillId="0" borderId="0" xfId="0" applyNumberFormat="1" applyFont="1" applyAlignment="1">
      <alignment horizontal="center"/>
    </xf>
    <xf numFmtId="198" fontId="4" fillId="0" borderId="0" xfId="0" applyNumberFormat="1" applyFont="1" applyAlignment="1">
      <alignment horizontal="right"/>
    </xf>
    <xf numFmtId="198" fontId="5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43" fontId="4" fillId="0" borderId="0" xfId="0" applyFont="1" applyAlignment="1">
      <alignment horizontal="right"/>
    </xf>
    <xf numFmtId="43" fontId="4" fillId="0" borderId="13" xfId="0" applyFont="1" applyBorder="1" applyAlignment="1">
      <alignment horizontal="right"/>
    </xf>
    <xf numFmtId="43" fontId="4" fillId="0" borderId="0" xfId="0" applyFont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Alignment="1">
      <alignment horizontal="left"/>
    </xf>
    <xf numFmtId="201" fontId="4" fillId="0" borderId="0" xfId="0" applyNumberFormat="1" applyFont="1" applyAlignment="1">
      <alignment horizontal="left"/>
    </xf>
    <xf numFmtId="201" fontId="4" fillId="0" borderId="0" xfId="0" applyNumberFormat="1" applyFont="1" applyAlignment="1">
      <alignment horizontal="right"/>
    </xf>
    <xf numFmtId="201" fontId="4" fillId="0" borderId="0" xfId="0" applyNumberFormat="1" applyFont="1" applyAlignment="1">
      <alignment horizontal="center"/>
    </xf>
    <xf numFmtId="201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202" fontId="4" fillId="0" borderId="13" xfId="0" applyNumberFormat="1" applyFont="1" applyBorder="1" applyAlignment="1">
      <alignment/>
    </xf>
    <xf numFmtId="0" fontId="4" fillId="0" borderId="9" xfId="0" applyFont="1" applyBorder="1" applyAlignment="1" quotePrefix="1">
      <alignment horizontal="center"/>
    </xf>
    <xf numFmtId="0" fontId="7" fillId="0" borderId="0" xfId="0" applyFont="1" applyAlignment="1">
      <alignment horizontal="centerContinuous"/>
    </xf>
    <xf numFmtId="202" fontId="7" fillId="0" borderId="0" xfId="0" applyNumberFormat="1" applyFont="1" applyAlignment="1">
      <alignment horizontal="centerContinuous"/>
    </xf>
    <xf numFmtId="0" fontId="0" fillId="0" borderId="10" xfId="0" applyFont="1" applyBorder="1" applyAlignment="1">
      <alignment horizontal="center"/>
    </xf>
    <xf numFmtId="202" fontId="0" fillId="0" borderId="10" xfId="0" applyNumberFormat="1" applyFont="1" applyBorder="1" applyAlignment="1">
      <alignment horizontal="center"/>
    </xf>
    <xf numFmtId="202" fontId="0" fillId="0" borderId="15" xfId="0" applyNumberFormat="1" applyFont="1" applyBorder="1" applyAlignment="1">
      <alignment horizontal="centerContinuous"/>
    </xf>
    <xf numFmtId="202" fontId="0" fillId="0" borderId="14" xfId="0" applyNumberFormat="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202" fontId="0" fillId="0" borderId="9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2" fontId="0" fillId="0" borderId="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02" fontId="0" fillId="0" borderId="10" xfId="0" applyNumberFormat="1" applyFont="1" applyBorder="1" applyAlignment="1">
      <alignment horizontal="right"/>
    </xf>
    <xf numFmtId="20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02" fontId="0" fillId="0" borderId="9" xfId="0" applyNumberFormat="1" applyFont="1" applyBorder="1" applyAlignment="1">
      <alignment horizontal="right"/>
    </xf>
    <xf numFmtId="202" fontId="0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202" fontId="0" fillId="0" borderId="3" xfId="0" applyNumberFormat="1" applyFont="1" applyBorder="1" applyAlignment="1">
      <alignment horizontal="right"/>
    </xf>
    <xf numFmtId="202" fontId="0" fillId="0" borderId="3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202" fontId="0" fillId="0" borderId="17" xfId="0" applyNumberFormat="1" applyFont="1" applyBorder="1" applyAlignment="1">
      <alignment horizontal="right"/>
    </xf>
    <xf numFmtId="202" fontId="0" fillId="0" borderId="5" xfId="0" applyNumberFormat="1" applyFont="1" applyBorder="1" applyAlignment="1">
      <alignment horizontal="right"/>
    </xf>
    <xf numFmtId="202" fontId="0" fillId="0" borderId="16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202" fontId="0" fillId="0" borderId="4" xfId="0" applyNumberFormat="1" applyFont="1" applyBorder="1" applyAlignment="1">
      <alignment horizontal="right"/>
    </xf>
    <xf numFmtId="202" fontId="0" fillId="0" borderId="7" xfId="0" applyNumberFormat="1" applyFont="1" applyBorder="1" applyAlignment="1">
      <alignment horizontal="right"/>
    </xf>
    <xf numFmtId="202" fontId="0" fillId="0" borderId="2" xfId="0" applyNumberFormat="1" applyFont="1" applyBorder="1" applyAlignment="1">
      <alignment/>
    </xf>
    <xf numFmtId="202" fontId="0" fillId="0" borderId="8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02" fontId="0" fillId="0" borderId="12" xfId="0" applyNumberFormat="1" applyFont="1" applyBorder="1" applyAlignment="1">
      <alignment horizontal="right"/>
    </xf>
    <xf numFmtId="202" fontId="0" fillId="0" borderId="14" xfId="0" applyNumberFormat="1" applyFont="1" applyBorder="1" applyAlignment="1">
      <alignment horizontal="right"/>
    </xf>
    <xf numFmtId="202" fontId="0" fillId="0" borderId="18" xfId="0" applyNumberFormat="1" applyFont="1" applyBorder="1" applyAlignment="1">
      <alignment/>
    </xf>
    <xf numFmtId="202" fontId="0" fillId="0" borderId="11" xfId="0" applyNumberFormat="1" applyFont="1" applyBorder="1" applyAlignment="1">
      <alignment/>
    </xf>
    <xf numFmtId="0" fontId="7" fillId="0" borderId="0" xfId="0" applyFont="1" applyAlignment="1" quotePrefix="1">
      <alignment horizontal="centerContinuous"/>
    </xf>
    <xf numFmtId="0" fontId="8" fillId="0" borderId="9" xfId="0" applyFont="1" applyBorder="1" applyAlignment="1">
      <alignment/>
    </xf>
    <xf numFmtId="49" fontId="7" fillId="0" borderId="0" xfId="0" applyNumberFormat="1" applyFont="1" applyAlignment="1">
      <alignment horizontal="centerContinuous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02" fontId="0" fillId="0" borderId="0" xfId="0" applyNumberFormat="1" applyFont="1" applyBorder="1" applyAlignment="1">
      <alignment horizontal="right"/>
    </xf>
    <xf numFmtId="202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94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202" fontId="0" fillId="0" borderId="0" xfId="0" applyNumberFormat="1" applyFont="1" applyAlignment="1">
      <alignment/>
    </xf>
    <xf numFmtId="0" fontId="4" fillId="0" borderId="9" xfId="0" applyFont="1" applyBorder="1" applyAlignment="1">
      <alignment shrinkToFit="1"/>
    </xf>
    <xf numFmtId="202" fontId="0" fillId="0" borderId="9" xfId="0" applyNumberFormat="1" applyFont="1" applyBorder="1" applyAlignment="1">
      <alignment horizontal="left" shrinkToFit="1"/>
    </xf>
    <xf numFmtId="198" fontId="4" fillId="0" borderId="0" xfId="0" applyNumberFormat="1" applyFont="1" applyBorder="1" applyAlignment="1" applyProtection="1">
      <alignment horizontal="centerContinuous" vertical="center"/>
      <protection hidden="1"/>
    </xf>
    <xf numFmtId="198" fontId="4" fillId="0" borderId="0" xfId="0" applyNumberFormat="1" applyFont="1" applyBorder="1" applyAlignment="1" applyProtection="1" quotePrefix="1">
      <alignment horizontal="left" vertical="center"/>
      <protection hidden="1"/>
    </xf>
    <xf numFmtId="202" fontId="0" fillId="0" borderId="9" xfId="0" applyNumberFormat="1" applyFont="1" applyBorder="1" applyAlignment="1">
      <alignment horizontal="center" shrinkToFit="1"/>
    </xf>
    <xf numFmtId="202" fontId="4" fillId="0" borderId="4" xfId="0" applyNumberFormat="1" applyFont="1" applyBorder="1" applyAlignment="1" quotePrefix="1">
      <alignment horizontal="right"/>
    </xf>
    <xf numFmtId="196" fontId="4" fillId="0" borderId="10" xfId="0" applyNumberFormat="1" applyFont="1" applyBorder="1" applyAlignment="1" quotePrefix="1">
      <alignment horizontal="center"/>
    </xf>
    <xf numFmtId="198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3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202" fontId="7" fillId="0" borderId="1" xfId="0" applyNumberFormat="1" applyFont="1" applyBorder="1" applyAlignment="1">
      <alignment horizontal="centerContinuous" vertical="center"/>
    </xf>
    <xf numFmtId="202" fontId="7" fillId="0" borderId="15" xfId="0" applyNumberFormat="1" applyFont="1" applyBorder="1" applyAlignment="1">
      <alignment horizontal="centerContinuous" vertical="center"/>
    </xf>
    <xf numFmtId="202" fontId="7" fillId="0" borderId="14" xfId="0" applyNumberFormat="1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49" fontId="7" fillId="0" borderId="16" xfId="0" applyNumberFormat="1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49" fontId="7" fillId="0" borderId="8" xfId="0" applyNumberFormat="1" applyFont="1" applyBorder="1" applyAlignment="1">
      <alignment horizontal="centerContinuous" vertical="center"/>
    </xf>
    <xf numFmtId="198" fontId="4" fillId="0" borderId="0" xfId="0" applyNumberFormat="1" applyFont="1" applyAlignment="1" quotePrefix="1">
      <alignment horizontal="centerContinuous"/>
    </xf>
    <xf numFmtId="43" fontId="4" fillId="0" borderId="0" xfId="0" applyFont="1" applyAlignment="1">
      <alignment/>
    </xf>
    <xf numFmtId="198" fontId="4" fillId="0" borderId="0" xfId="0" applyNumberFormat="1" applyFont="1" applyAlignment="1" applyProtection="1">
      <alignment horizontal="centerContinuous" vertical="center"/>
      <protection hidden="1"/>
    </xf>
    <xf numFmtId="202" fontId="7" fillId="0" borderId="0" xfId="0" applyNumberFormat="1" applyFont="1" applyBorder="1" applyAlignment="1">
      <alignment/>
    </xf>
    <xf numFmtId="0" fontId="7" fillId="0" borderId="0" xfId="0" applyFont="1" applyAlignment="1" quotePrefix="1">
      <alignment horizontal="centerContinuous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202" fontId="7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02" fontId="10" fillId="0" borderId="0" xfId="0" applyNumberFormat="1" applyFont="1" applyAlignment="1">
      <alignment horizontal="right" vertical="center"/>
    </xf>
    <xf numFmtId="202" fontId="10" fillId="0" borderId="0" xfId="0" applyNumberFormat="1" applyFont="1" applyAlignment="1">
      <alignment vertical="center"/>
    </xf>
    <xf numFmtId="43" fontId="7" fillId="0" borderId="0" xfId="0" applyFont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202" fontId="7" fillId="0" borderId="9" xfId="0" applyNumberFormat="1" applyFont="1" applyBorder="1" applyAlignment="1">
      <alignment vertical="center"/>
    </xf>
    <xf numFmtId="202" fontId="7" fillId="0" borderId="11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202" fontId="7" fillId="0" borderId="10" xfId="0" applyNumberFormat="1" applyFont="1" applyBorder="1" applyAlignment="1">
      <alignment horizontal="center" vertical="center"/>
    </xf>
    <xf numFmtId="202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02" fontId="7" fillId="0" borderId="9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202" fontId="7" fillId="0" borderId="3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202" fontId="7" fillId="0" borderId="0" xfId="0" applyNumberFormat="1" applyFont="1" applyAlignment="1">
      <alignment horizontal="centerContinuous" vertical="center"/>
    </xf>
    <xf numFmtId="195" fontId="7" fillId="0" borderId="9" xfId="0" applyNumberFormat="1" applyFont="1" applyBorder="1" applyAlignment="1">
      <alignment horizontal="center" vertical="center"/>
    </xf>
    <xf numFmtId="202" fontId="7" fillId="0" borderId="8" xfId="0" applyNumberFormat="1" applyFont="1" applyBorder="1" applyAlignment="1">
      <alignment horizontal="center" vertical="center"/>
    </xf>
    <xf numFmtId="202" fontId="7" fillId="0" borderId="3" xfId="0" applyNumberFormat="1" applyFont="1" applyBorder="1" applyAlignment="1">
      <alignment horizontal="center" vertical="center"/>
    </xf>
    <xf numFmtId="202" fontId="7" fillId="0" borderId="6" xfId="0" applyNumberFormat="1" applyFont="1" applyBorder="1" applyAlignment="1">
      <alignment vertical="center"/>
    </xf>
    <xf numFmtId="202" fontId="7" fillId="0" borderId="7" xfId="0" applyNumberFormat="1" applyFont="1" applyBorder="1" applyAlignment="1">
      <alignment vertical="center"/>
    </xf>
    <xf numFmtId="202" fontId="7" fillId="0" borderId="10" xfId="0" applyNumberFormat="1" applyFont="1" applyBorder="1" applyAlignment="1">
      <alignment horizontal="right" vertical="center"/>
    </xf>
    <xf numFmtId="202" fontId="7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02" fontId="0" fillId="0" borderId="9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202" fontId="7" fillId="0" borderId="17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202" fontId="7" fillId="0" borderId="0" xfId="0" applyNumberFormat="1" applyFont="1" applyBorder="1" applyAlignment="1">
      <alignment horizontal="right" vertical="center"/>
    </xf>
    <xf numFmtId="10" fontId="7" fillId="0" borderId="8" xfId="0" applyNumberFormat="1" applyFont="1" applyBorder="1" applyAlignment="1" quotePrefix="1">
      <alignment vertical="center"/>
    </xf>
    <xf numFmtId="49" fontId="7" fillId="0" borderId="15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202" fontId="7" fillId="0" borderId="12" xfId="0" applyNumberFormat="1" applyFont="1" applyBorder="1" applyAlignment="1">
      <alignment horizontal="right" vertical="center"/>
    </xf>
    <xf numFmtId="202" fontId="7" fillId="0" borderId="14" xfId="0" applyNumberFormat="1" applyFont="1" applyBorder="1" applyAlignment="1">
      <alignment horizontal="right" vertical="center"/>
    </xf>
    <xf numFmtId="10" fontId="7" fillId="0" borderId="0" xfId="0" applyNumberFormat="1" applyFont="1" applyBorder="1" applyAlignment="1" quotePrefix="1">
      <alignment vertical="center"/>
    </xf>
    <xf numFmtId="10" fontId="7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10" xfId="0" applyFont="1" applyBorder="1" applyAlignment="1">
      <alignment shrinkToFit="1"/>
    </xf>
    <xf numFmtId="202" fontId="4" fillId="0" borderId="15" xfId="0" applyNumberFormat="1" applyFont="1" applyBorder="1" applyAlignment="1">
      <alignment horizontal="centerContinuous" shrinkToFit="1"/>
    </xf>
    <xf numFmtId="202" fontId="4" fillId="0" borderId="14" xfId="0" applyNumberFormat="1" applyFont="1" applyBorder="1" applyAlignment="1">
      <alignment horizontal="centerContinuous" shrinkToFit="1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9" xfId="0" applyFont="1" applyBorder="1" applyAlignment="1">
      <alignment horizontal="center" shrinkToFit="1"/>
    </xf>
    <xf numFmtId="202" fontId="4" fillId="0" borderId="9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02" fontId="8" fillId="0" borderId="0" xfId="0" applyNumberFormat="1" applyFont="1" applyAlignment="1">
      <alignment horizontal="right"/>
    </xf>
    <xf numFmtId="202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202" fontId="8" fillId="0" borderId="0" xfId="0" applyNumberFormat="1" applyFont="1" applyAlignment="1">
      <alignment vertical="center"/>
    </xf>
    <xf numFmtId="202" fontId="0" fillId="0" borderId="0" xfId="0" applyNumberFormat="1" applyFont="1" applyAlignment="1">
      <alignment horizontal="right"/>
    </xf>
    <xf numFmtId="202" fontId="0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center"/>
    </xf>
    <xf numFmtId="202" fontId="4" fillId="0" borderId="10" xfId="0" applyNumberFormat="1" applyFont="1" applyBorder="1" applyAlignment="1">
      <alignment shrinkToFit="1"/>
    </xf>
    <xf numFmtId="202" fontId="4" fillId="0" borderId="9" xfId="0" applyNumberFormat="1" applyFont="1" applyBorder="1" applyAlignment="1">
      <alignment shrinkToFit="1"/>
    </xf>
    <xf numFmtId="202" fontId="4" fillId="0" borderId="3" xfId="0" applyNumberFormat="1" applyFont="1" applyBorder="1" applyAlignment="1">
      <alignment shrinkToFit="1"/>
    </xf>
    <xf numFmtId="0" fontId="0" fillId="0" borderId="3" xfId="0" applyFont="1" applyBorder="1" applyAlignment="1">
      <alignment vertical="center"/>
    </xf>
    <xf numFmtId="0" fontId="8" fillId="0" borderId="3" xfId="0" applyFont="1" applyBorder="1" applyAlignment="1">
      <alignment/>
    </xf>
    <xf numFmtId="0" fontId="0" fillId="0" borderId="1" xfId="0" applyFont="1" applyBorder="1" applyAlignment="1">
      <alignment/>
    </xf>
    <xf numFmtId="202" fontId="0" fillId="0" borderId="1" xfId="0" applyNumberFormat="1" applyFont="1" applyBorder="1" applyAlignment="1">
      <alignment horizontal="right"/>
    </xf>
    <xf numFmtId="202" fontId="0" fillId="0" borderId="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left"/>
    </xf>
    <xf numFmtId="0" fontId="7" fillId="0" borderId="4" xfId="0" applyFont="1" applyBorder="1" applyAlignment="1">
      <alignment/>
    </xf>
    <xf numFmtId="202" fontId="0" fillId="0" borderId="3" xfId="0" applyNumberFormat="1" applyFont="1" applyBorder="1" applyAlignment="1">
      <alignment horizontal="centerContinuous"/>
    </xf>
    <xf numFmtId="202" fontId="7" fillId="0" borderId="4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0" fillId="0" borderId="2" xfId="0" applyFont="1" applyBorder="1" applyAlignment="1">
      <alignment horizontal="left" vertical="center"/>
    </xf>
    <xf numFmtId="43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3" fontId="0" fillId="0" borderId="1" xfId="0" applyFont="1" applyBorder="1" applyAlignment="1">
      <alignment vertical="center"/>
    </xf>
    <xf numFmtId="0" fontId="4" fillId="0" borderId="16" xfId="0" applyFont="1" applyBorder="1" applyAlignment="1">
      <alignment shrinkToFit="1"/>
    </xf>
    <xf numFmtId="202" fontId="4" fillId="0" borderId="12" xfId="0" applyNumberFormat="1" applyFont="1" applyBorder="1" applyAlignment="1">
      <alignment horizontal="centerContinuous" shrinkToFit="1"/>
    </xf>
    <xf numFmtId="0" fontId="4" fillId="0" borderId="10" xfId="0" applyFont="1" applyBorder="1" applyAlignment="1">
      <alignment horizontal="center" shrinkToFit="1"/>
    </xf>
    <xf numFmtId="197" fontId="4" fillId="0" borderId="0" xfId="0" applyNumberFormat="1" applyFont="1" applyAlignment="1">
      <alignment horizontal="center"/>
    </xf>
    <xf numFmtId="15" fontId="7" fillId="0" borderId="3" xfId="0" applyNumberFormat="1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0" fontId="4" fillId="0" borderId="3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02" fontId="0" fillId="0" borderId="1" xfId="0" applyNumberFormat="1" applyFont="1" applyBorder="1" applyAlignment="1">
      <alignment horizontal="centerContinuous"/>
    </xf>
    <xf numFmtId="202" fontId="0" fillId="0" borderId="1" xfId="0" applyNumberFormat="1" applyFont="1" applyBorder="1" applyAlignment="1">
      <alignment horizontal="centerContinuous" vertical="center"/>
    </xf>
    <xf numFmtId="202" fontId="0" fillId="0" borderId="3" xfId="0" applyNumberFormat="1" applyFont="1" applyBorder="1" applyAlignment="1">
      <alignment horizontal="center" vertical="center"/>
    </xf>
    <xf numFmtId="202" fontId="4" fillId="0" borderId="0" xfId="0" applyNumberFormat="1" applyFont="1" applyAlignment="1">
      <alignment horizontal="centerContinuous"/>
    </xf>
    <xf numFmtId="202" fontId="0" fillId="0" borderId="3" xfId="0" applyNumberFormat="1" applyFont="1" applyBorder="1" applyAlignment="1">
      <alignment horizontal="centerContinuous" vertical="center"/>
    </xf>
    <xf numFmtId="202" fontId="0" fillId="0" borderId="9" xfId="0" applyNumberFormat="1" applyFont="1" applyBorder="1" applyAlignment="1" quotePrefix="1">
      <alignment horizontal="centerContinuous"/>
    </xf>
    <xf numFmtId="202" fontId="0" fillId="0" borderId="3" xfId="0" applyNumberFormat="1" applyFont="1" applyBorder="1" applyAlignment="1" quotePrefix="1">
      <alignment horizontal="centerContinuous"/>
    </xf>
    <xf numFmtId="202" fontId="0" fillId="0" borderId="11" xfId="0" applyNumberFormat="1" applyFont="1" applyBorder="1" applyAlignment="1" quotePrefix="1">
      <alignment horizontal="centerContinuous"/>
    </xf>
    <xf numFmtId="198" fontId="4" fillId="0" borderId="0" xfId="0" applyNumberFormat="1" applyFont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202" fontId="0" fillId="0" borderId="0" xfId="0" applyNumberFormat="1" applyFont="1" applyAlignment="1">
      <alignment horizontal="centerContinuous"/>
    </xf>
    <xf numFmtId="202" fontId="0" fillId="0" borderId="7" xfId="0" applyNumberFormat="1" applyFont="1" applyBorder="1" applyAlignment="1">
      <alignment horizontal="centerContinuous"/>
    </xf>
    <xf numFmtId="202" fontId="0" fillId="0" borderId="19" xfId="0" applyNumberFormat="1" applyFont="1" applyBorder="1" applyAlignment="1">
      <alignment horizontal="centerContinuous"/>
    </xf>
    <xf numFmtId="202" fontId="0" fillId="0" borderId="3" xfId="0" applyNumberFormat="1" applyFont="1" applyBorder="1" applyAlignment="1">
      <alignment horizontal="left" shrinkToFit="1"/>
    </xf>
    <xf numFmtId="0" fontId="0" fillId="0" borderId="1" xfId="0" applyFont="1" applyBorder="1" applyAlignment="1">
      <alignment/>
    </xf>
    <xf numFmtId="0" fontId="4" fillId="0" borderId="0" xfId="0" applyFont="1" applyAlignment="1" quotePrefix="1">
      <alignment horizontal="centerContinuous" vertical="center"/>
    </xf>
    <xf numFmtId="196" fontId="4" fillId="0" borderId="10" xfId="0" applyNumberFormat="1" applyFont="1" applyBorder="1" applyAlignment="1" quotePrefix="1">
      <alignment horizontal="left"/>
    </xf>
    <xf numFmtId="196" fontId="4" fillId="0" borderId="11" xfId="0" applyNumberFormat="1" applyFont="1" applyBorder="1" applyAlignment="1" quotePrefix="1">
      <alignment horizontal="left"/>
    </xf>
    <xf numFmtId="196" fontId="4" fillId="0" borderId="9" xfId="0" applyNumberFormat="1" applyFont="1" applyBorder="1" applyAlignment="1" quotePrefix="1">
      <alignment horizontal="left"/>
    </xf>
    <xf numFmtId="43" fontId="4" fillId="0" borderId="0" xfId="0" applyFont="1" applyBorder="1" applyAlignment="1">
      <alignment horizontal="right"/>
    </xf>
    <xf numFmtId="198" fontId="4" fillId="0" borderId="0" xfId="0" applyNumberFormat="1" applyFont="1" applyAlignment="1" quotePrefix="1">
      <alignment/>
    </xf>
    <xf numFmtId="199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centerContinuous" vertical="center" shrinkToFit="1"/>
    </xf>
    <xf numFmtId="202" fontId="4" fillId="0" borderId="0" xfId="0" applyNumberFormat="1" applyFont="1" applyAlignment="1">
      <alignment shrinkToFit="1"/>
    </xf>
    <xf numFmtId="0" fontId="4" fillId="0" borderId="1" xfId="0" applyFont="1" applyBorder="1" applyAlignment="1">
      <alignment horizontal="center" shrinkToFit="1"/>
    </xf>
    <xf numFmtId="202" fontId="4" fillId="0" borderId="1" xfId="0" applyNumberFormat="1" applyFont="1" applyBorder="1" applyAlignment="1">
      <alignment shrinkToFit="1"/>
    </xf>
    <xf numFmtId="202" fontId="4" fillId="0" borderId="1" xfId="0" applyNumberFormat="1" applyFont="1" applyBorder="1" applyAlignment="1" quotePrefix="1">
      <alignment shrinkToFit="1"/>
    </xf>
    <xf numFmtId="194" fontId="4" fillId="0" borderId="3" xfId="0" applyNumberFormat="1" applyFont="1" applyBorder="1" applyAlignment="1">
      <alignment shrinkToFit="1"/>
    </xf>
    <xf numFmtId="194" fontId="4" fillId="0" borderId="1" xfId="0" applyNumberFormat="1" applyFont="1" applyBorder="1" applyAlignment="1">
      <alignment shrinkToFit="1"/>
    </xf>
    <xf numFmtId="194" fontId="4" fillId="0" borderId="10" xfId="0" applyNumberFormat="1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202" fontId="4" fillId="0" borderId="0" xfId="0" applyNumberFormat="1" applyFont="1" applyBorder="1" applyAlignment="1">
      <alignment shrinkToFit="1"/>
    </xf>
    <xf numFmtId="0" fontId="4" fillId="0" borderId="0" xfId="0" applyFont="1" applyAlignment="1">
      <alignment horizontal="centerContinuous" shrinkToFit="1"/>
    </xf>
    <xf numFmtId="0" fontId="4" fillId="0" borderId="0" xfId="0" applyFont="1" applyAlignment="1">
      <alignment horizontal="center" shrinkToFit="1"/>
    </xf>
    <xf numFmtId="0" fontId="4" fillId="0" borderId="18" xfId="0" applyFont="1" applyBorder="1" applyAlignment="1">
      <alignment shrinkToFit="1"/>
    </xf>
    <xf numFmtId="0" fontId="4" fillId="0" borderId="0" xfId="0" applyFont="1" applyAlignment="1" quotePrefix="1">
      <alignment horizontal="centerContinuous" shrinkToFit="1"/>
    </xf>
    <xf numFmtId="0" fontId="0" fillId="0" borderId="0" xfId="0" applyFont="1" applyBorder="1" applyAlignment="1">
      <alignment vertical="center"/>
    </xf>
    <xf numFmtId="43" fontId="0" fillId="0" borderId="0" xfId="0" applyFont="1" applyBorder="1" applyAlignment="1">
      <alignment vertical="center"/>
    </xf>
    <xf numFmtId="198" fontId="4" fillId="0" borderId="4" xfId="0" applyNumberFormat="1" applyFont="1" applyBorder="1" applyAlignment="1">
      <alignment horizontal="center"/>
    </xf>
    <xf numFmtId="202" fontId="7" fillId="0" borderId="14" xfId="0" applyNumberFormat="1" applyFont="1" applyBorder="1" applyAlignment="1">
      <alignment vertical="center"/>
    </xf>
    <xf numFmtId="198" fontId="4" fillId="0" borderId="4" xfId="0" applyNumberFormat="1" applyFont="1" applyBorder="1" applyAlignment="1">
      <alignment horizontal="left"/>
    </xf>
    <xf numFmtId="198" fontId="4" fillId="0" borderId="4" xfId="0" applyNumberFormat="1" applyFont="1" applyBorder="1" applyAlignment="1">
      <alignment horizontal="right"/>
    </xf>
    <xf numFmtId="198" fontId="4" fillId="0" borderId="0" xfId="0" applyNumberFormat="1" applyFont="1" applyBorder="1" applyAlignment="1">
      <alignment horizontal="left"/>
    </xf>
    <xf numFmtId="194" fontId="9" fillId="0" borderId="0" xfId="0" applyNumberFormat="1" applyFont="1" applyAlignment="1">
      <alignment shrinkToFit="1"/>
    </xf>
    <xf numFmtId="0" fontId="0" fillId="0" borderId="0" xfId="0" applyBorder="1" applyAlignment="1">
      <alignment shrinkToFit="1"/>
    </xf>
    <xf numFmtId="0" fontId="4" fillId="0" borderId="5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4" xfId="0" applyFont="1" applyBorder="1" applyAlignment="1">
      <alignment shrinkToFit="1"/>
    </xf>
    <xf numFmtId="194" fontId="4" fillId="0" borderId="0" xfId="0" applyNumberFormat="1" applyFont="1" applyBorder="1" applyAlignment="1">
      <alignment horizontal="right"/>
    </xf>
    <xf numFmtId="194" fontId="4" fillId="0" borderId="0" xfId="0" applyNumberFormat="1" applyFont="1" applyAlignment="1" quotePrefix="1">
      <alignment horizontal="centerContinuous"/>
    </xf>
    <xf numFmtId="194" fontId="4" fillId="0" borderId="0" xfId="0" applyNumberFormat="1" applyFont="1" applyBorder="1" applyAlignment="1" quotePrefix="1">
      <alignment horizontal="centerContinuous"/>
    </xf>
    <xf numFmtId="43" fontId="4" fillId="0" borderId="0" xfId="0" applyFont="1" applyAlignment="1" quotePrefix="1">
      <alignment/>
    </xf>
    <xf numFmtId="43" fontId="11" fillId="0" borderId="0" xfId="0" applyFont="1" applyBorder="1" applyAlignment="1" quotePrefix="1">
      <alignment/>
    </xf>
    <xf numFmtId="194" fontId="6" fillId="0" borderId="0" xfId="0" applyNumberFormat="1" applyFont="1" applyAlignment="1" quotePrefix="1">
      <alignment/>
    </xf>
    <xf numFmtId="194" fontId="6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43" fontId="4" fillId="0" borderId="14" xfId="0" applyFont="1" applyBorder="1" applyAlignment="1">
      <alignment/>
    </xf>
    <xf numFmtId="194" fontId="4" fillId="0" borderId="12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43" fontId="4" fillId="0" borderId="14" xfId="0" applyFont="1" applyBorder="1" applyAlignment="1">
      <alignment shrinkToFit="1"/>
    </xf>
    <xf numFmtId="194" fontId="4" fillId="0" borderId="14" xfId="0" applyNumberFormat="1" applyFont="1" applyBorder="1" applyAlignment="1">
      <alignment shrinkToFit="1"/>
    </xf>
    <xf numFmtId="194" fontId="4" fillId="0" borderId="0" xfId="0" applyNumberFormat="1" applyFont="1" applyAlignment="1">
      <alignment horizontal="right" shrinkToFit="1"/>
    </xf>
    <xf numFmtId="194" fontId="4" fillId="0" borderId="4" xfId="0" applyNumberFormat="1" applyFont="1" applyBorder="1" applyAlignment="1">
      <alignment horizontal="right" shrinkToFit="1"/>
    </xf>
    <xf numFmtId="194" fontId="4" fillId="0" borderId="0" xfId="0" applyNumberFormat="1" applyFont="1" applyBorder="1" applyAlignment="1">
      <alignment horizontal="right" shrinkToFit="1"/>
    </xf>
    <xf numFmtId="194" fontId="4" fillId="0" borderId="13" xfId="0" applyNumberFormat="1" applyFont="1" applyBorder="1" applyAlignment="1">
      <alignment horizontal="right" shrinkToFit="1"/>
    </xf>
    <xf numFmtId="202" fontId="0" fillId="0" borderId="9" xfId="0" applyNumberFormat="1" applyFont="1" applyBorder="1" applyAlignment="1" quotePrefix="1">
      <alignment/>
    </xf>
    <xf numFmtId="202" fontId="0" fillId="0" borderId="11" xfId="0" applyNumberFormat="1" applyFont="1" applyBorder="1" applyAlignment="1" quotePrefix="1">
      <alignment/>
    </xf>
    <xf numFmtId="0" fontId="0" fillId="0" borderId="1" xfId="0" applyFont="1" applyBorder="1" applyAlignment="1">
      <alignment horizontal="centerContinuous" vertical="center"/>
    </xf>
    <xf numFmtId="202" fontId="4" fillId="0" borderId="2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202" fontId="0" fillId="0" borderId="9" xfId="0" applyNumberFormat="1" applyFont="1" applyBorder="1" applyAlignment="1">
      <alignment horizontal="left"/>
    </xf>
    <xf numFmtId="202" fontId="8" fillId="0" borderId="2" xfId="0" applyNumberFormat="1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02" fontId="7" fillId="0" borderId="0" xfId="0" applyNumberFormat="1" applyFont="1" applyBorder="1" applyAlignment="1">
      <alignment horizontal="right"/>
    </xf>
    <xf numFmtId="202" fontId="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/>
    </xf>
    <xf numFmtId="49" fontId="0" fillId="0" borderId="17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202" fontId="4" fillId="0" borderId="0" xfId="0" applyNumberFormat="1" applyFont="1" applyBorder="1" applyAlignment="1" quotePrefix="1">
      <alignment horizontal="right"/>
    </xf>
    <xf numFmtId="0" fontId="7" fillId="0" borderId="9" xfId="0" applyFont="1" applyBorder="1" applyAlignment="1">
      <alignment vertical="center"/>
    </xf>
    <xf numFmtId="194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201" fontId="14" fillId="0" borderId="0" xfId="0" applyNumberFormat="1" applyFont="1" applyAlignment="1">
      <alignment/>
    </xf>
    <xf numFmtId="202" fontId="14" fillId="0" borderId="0" xfId="0" applyNumberFormat="1" applyFont="1" applyAlignment="1">
      <alignment/>
    </xf>
    <xf numFmtId="0" fontId="4" fillId="0" borderId="14" xfId="0" applyFont="1" applyBorder="1" applyAlignment="1">
      <alignment horizont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4" fillId="0" borderId="14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4" fillId="0" borderId="7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202" fontId="4" fillId="0" borderId="1" xfId="0" applyNumberFormat="1" applyFont="1" applyFill="1" applyBorder="1" applyAlignment="1">
      <alignment shrinkToFit="1"/>
    </xf>
    <xf numFmtId="202" fontId="4" fillId="0" borderId="3" xfId="0" applyNumberFormat="1" applyFont="1" applyFill="1" applyBorder="1" applyAlignment="1">
      <alignment shrinkToFit="1"/>
    </xf>
    <xf numFmtId="202" fontId="4" fillId="0" borderId="0" xfId="0" applyNumberFormat="1" applyFont="1" applyFill="1" applyBorder="1" applyAlignment="1">
      <alignment shrinkToFit="1"/>
    </xf>
    <xf numFmtId="0" fontId="4" fillId="0" borderId="0" xfId="0" applyFont="1" applyFill="1" applyAlignment="1">
      <alignment horizontal="centerContinuous" shrinkToFit="1"/>
    </xf>
    <xf numFmtId="0" fontId="4" fillId="0" borderId="0" xfId="0" applyFont="1" applyFill="1" applyAlignment="1" quotePrefix="1">
      <alignment horizontal="centerContinuous" vertical="center" shrinkToFit="1"/>
    </xf>
    <xf numFmtId="202" fontId="4" fillId="0" borderId="0" xfId="0" applyNumberFormat="1" applyFont="1" applyFill="1" applyAlignment="1">
      <alignment shrinkToFit="1"/>
    </xf>
    <xf numFmtId="202" fontId="4" fillId="0" borderId="12" xfId="0" applyNumberFormat="1" applyFont="1" applyFill="1" applyBorder="1" applyAlignment="1">
      <alignment horizontal="centerContinuous" shrinkToFit="1"/>
    </xf>
    <xf numFmtId="202" fontId="4" fillId="0" borderId="9" xfId="0" applyNumberFormat="1" applyFont="1" applyFill="1" applyBorder="1" applyAlignment="1">
      <alignment horizontal="center" shrinkToFit="1"/>
    </xf>
    <xf numFmtId="202" fontId="4" fillId="0" borderId="10" xfId="0" applyNumberFormat="1" applyFont="1" applyFill="1" applyBorder="1" applyAlignment="1">
      <alignment shrinkToFit="1"/>
    </xf>
    <xf numFmtId="194" fontId="4" fillId="0" borderId="3" xfId="0" applyNumberFormat="1" applyFont="1" applyFill="1" applyBorder="1" applyAlignment="1">
      <alignment shrinkToFit="1"/>
    </xf>
    <xf numFmtId="0" fontId="4" fillId="0" borderId="0" xfId="0" applyFont="1" applyFill="1" applyAlignment="1">
      <alignment horizontal="center" shrinkToFit="1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shrinkToFit="1"/>
    </xf>
    <xf numFmtId="0" fontId="4" fillId="0" borderId="19" xfId="0" applyFont="1" applyBorder="1" applyAlignment="1">
      <alignment horizontal="center" shrinkToFit="1"/>
    </xf>
    <xf numFmtId="202" fontId="4" fillId="0" borderId="11" xfId="0" applyNumberFormat="1" applyFont="1" applyBorder="1" applyAlignment="1">
      <alignment shrinkToFit="1"/>
    </xf>
    <xf numFmtId="0" fontId="4" fillId="0" borderId="14" xfId="0" applyFont="1" applyBorder="1" applyAlignment="1">
      <alignment shrinkToFit="1"/>
    </xf>
    <xf numFmtId="202" fontId="4" fillId="0" borderId="9" xfId="0" applyNumberFormat="1" applyFont="1" applyFill="1" applyBorder="1" applyAlignment="1">
      <alignment shrinkToFit="1"/>
    </xf>
    <xf numFmtId="202" fontId="4" fillId="0" borderId="11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horizontal="centerContinuous" shrinkToFit="1"/>
    </xf>
    <xf numFmtId="202" fontId="4" fillId="0" borderId="21" xfId="0" applyNumberFormat="1" applyFont="1" applyBorder="1" applyAlignment="1">
      <alignment shrinkToFit="1"/>
    </xf>
    <xf numFmtId="202" fontId="4" fillId="0" borderId="0" xfId="0" applyNumberFormat="1" applyFont="1" applyBorder="1" applyAlignment="1">
      <alignment horizontal="centerContinuous" shrinkToFit="1"/>
    </xf>
    <xf numFmtId="202" fontId="4" fillId="0" borderId="0" xfId="0" applyNumberFormat="1" applyFont="1" applyFill="1" applyBorder="1" applyAlignment="1">
      <alignment horizontal="centerContinuous" shrinkToFit="1"/>
    </xf>
    <xf numFmtId="202" fontId="4" fillId="0" borderId="0" xfId="0" applyNumberFormat="1" applyFont="1" applyBorder="1" applyAlignment="1">
      <alignment horizontal="center" shrinkToFit="1"/>
    </xf>
    <xf numFmtId="202" fontId="4" fillId="0" borderId="0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horizontal="left" shrinkToFit="1"/>
    </xf>
    <xf numFmtId="49" fontId="4" fillId="0" borderId="0" xfId="0" applyNumberFormat="1" applyFont="1" applyBorder="1" applyAlignment="1">
      <alignment shrinkToFit="1"/>
    </xf>
    <xf numFmtId="0" fontId="4" fillId="0" borderId="0" xfId="0" applyFont="1" applyBorder="1" applyAlignment="1" applyProtection="1">
      <alignment horizontal="center" shrinkToFit="1"/>
      <protection/>
    </xf>
    <xf numFmtId="194" fontId="4" fillId="0" borderId="0" xfId="0" applyNumberFormat="1" applyFont="1" applyBorder="1" applyAlignment="1" applyProtection="1">
      <alignment shrinkToFit="1"/>
      <protection/>
    </xf>
    <xf numFmtId="194" fontId="4" fillId="0" borderId="0" xfId="0" applyNumberFormat="1" applyFont="1" applyFill="1" applyBorder="1" applyAlignment="1" applyProtection="1">
      <alignment shrinkToFit="1"/>
      <protection/>
    </xf>
    <xf numFmtId="43" fontId="4" fillId="0" borderId="0" xfId="0" applyFont="1" applyBorder="1" applyAlignment="1" applyProtection="1">
      <alignment shrinkToFit="1"/>
      <protection/>
    </xf>
    <xf numFmtId="43" fontId="4" fillId="0" borderId="0" xfId="0" applyFont="1" applyFill="1" applyBorder="1" applyAlignment="1" applyProtection="1">
      <alignment shrinkToFit="1"/>
      <protection/>
    </xf>
    <xf numFmtId="43" fontId="4" fillId="0" borderId="0" xfId="0" applyNumberFormat="1" applyFont="1" applyBorder="1" applyAlignment="1" applyProtection="1">
      <alignment shrinkToFit="1"/>
      <protection/>
    </xf>
    <xf numFmtId="43" fontId="4" fillId="0" borderId="0" xfId="0" applyNumberFormat="1" applyFont="1" applyFill="1" applyBorder="1" applyAlignment="1" applyProtection="1">
      <alignment shrinkToFit="1"/>
      <protection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Border="1" applyAlignment="1" quotePrefix="1">
      <alignment horizontal="centerContinuous" shrinkToFit="1"/>
    </xf>
    <xf numFmtId="0" fontId="4" fillId="0" borderId="0" xfId="0" applyFont="1" applyFill="1" applyAlignment="1" quotePrefix="1">
      <alignment horizontal="centerContinuous" shrinkToFit="1"/>
    </xf>
    <xf numFmtId="0" fontId="4" fillId="0" borderId="0" xfId="0" applyFont="1" applyFill="1" applyBorder="1" applyAlignment="1" quotePrefix="1">
      <alignment horizontal="centerContinuous" shrinkToFit="1"/>
    </xf>
    <xf numFmtId="0" fontId="4" fillId="0" borderId="3" xfId="0" applyFont="1" applyFill="1" applyBorder="1" applyAlignment="1">
      <alignment horizontal="center"/>
    </xf>
    <xf numFmtId="202" fontId="4" fillId="0" borderId="1" xfId="0" applyNumberFormat="1" applyFont="1" applyBorder="1" applyAlignment="1">
      <alignment horizontal="center" shrinkToFit="1"/>
    </xf>
    <xf numFmtId="0" fontId="4" fillId="0" borderId="9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43" fontId="15" fillId="0" borderId="0" xfId="0" applyFont="1" applyBorder="1" applyAlignment="1">
      <alignment/>
    </xf>
    <xf numFmtId="43" fontId="15" fillId="0" borderId="0" xfId="0" applyNumberFormat="1" applyFont="1" applyBorder="1" applyAlignment="1">
      <alignment/>
    </xf>
    <xf numFmtId="202" fontId="4" fillId="0" borderId="14" xfId="0" applyNumberFormat="1" applyFont="1" applyBorder="1" applyAlignment="1">
      <alignment shrinkToFit="1"/>
    </xf>
    <xf numFmtId="202" fontId="4" fillId="0" borderId="14" xfId="0" applyNumberFormat="1" applyFont="1" applyFill="1" applyBorder="1" applyAlignment="1">
      <alignment shrinkToFit="1"/>
    </xf>
    <xf numFmtId="201" fontId="4" fillId="0" borderId="0" xfId="0" applyNumberFormat="1" applyFont="1" applyBorder="1" applyAlignment="1">
      <alignment horizontal="left"/>
    </xf>
    <xf numFmtId="201" fontId="4" fillId="0" borderId="0" xfId="0" applyNumberFormat="1" applyFont="1" applyBorder="1" applyAlignment="1">
      <alignment/>
    </xf>
    <xf numFmtId="201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15" fontId="13" fillId="0" borderId="0" xfId="0" applyNumberFormat="1" applyFont="1" applyBorder="1" applyAlignment="1" quotePrefix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5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center"/>
    </xf>
    <xf numFmtId="49" fontId="15" fillId="0" borderId="0" xfId="0" applyNumberFormat="1" applyFont="1" applyBorder="1" applyAlignment="1" quotePrefix="1">
      <alignment/>
    </xf>
    <xf numFmtId="201" fontId="12" fillId="0" borderId="0" xfId="0" applyNumberFormat="1" applyFont="1" applyBorder="1" applyAlignment="1">
      <alignment/>
    </xf>
    <xf numFmtId="194" fontId="15" fillId="0" borderId="0" xfId="0" applyNumberFormat="1" applyFont="1" applyBorder="1" applyAlignment="1">
      <alignment horizontal="right"/>
    </xf>
    <xf numFmtId="202" fontId="0" fillId="0" borderId="0" xfId="0" applyNumberFormat="1" applyFont="1" applyAlignment="1" quotePrefix="1">
      <alignment horizontal="center"/>
    </xf>
    <xf numFmtId="0" fontId="0" fillId="0" borderId="0" xfId="0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02" fontId="8" fillId="0" borderId="10" xfId="0" applyNumberFormat="1" applyFont="1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202" fontId="7" fillId="0" borderId="8" xfId="0" applyNumberFormat="1" applyFont="1" applyBorder="1" applyAlignment="1">
      <alignment horizontal="right" vertical="center"/>
    </xf>
    <xf numFmtId="202" fontId="7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202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 quotePrefix="1">
      <alignment horizontal="center"/>
    </xf>
    <xf numFmtId="202" fontId="4" fillId="0" borderId="15" xfId="0" applyNumberFormat="1" applyFont="1" applyBorder="1" applyAlignment="1">
      <alignment horizontal="center" vertical="center"/>
    </xf>
    <xf numFmtId="202" fontId="4" fillId="0" borderId="14" xfId="0" applyNumberFormat="1" applyFont="1" applyBorder="1" applyAlignment="1">
      <alignment horizontal="center" vertical="center"/>
    </xf>
    <xf numFmtId="202" fontId="4" fillId="0" borderId="1" xfId="0" applyNumberFormat="1" applyFont="1" applyBorder="1" applyAlignment="1">
      <alignment horizontal="center" vertical="center"/>
    </xf>
    <xf numFmtId="202" fontId="0" fillId="0" borderId="15" xfId="0" applyNumberFormat="1" applyFont="1" applyBorder="1" applyAlignment="1">
      <alignment horizontal="center"/>
    </xf>
    <xf numFmtId="202" fontId="0" fillId="0" borderId="12" xfId="0" applyNumberFormat="1" applyFont="1" applyBorder="1" applyAlignment="1">
      <alignment horizontal="center"/>
    </xf>
    <xf numFmtId="202" fontId="0" fillId="0" borderId="1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201" fontId="17" fillId="0" borderId="0" xfId="0" applyNumberFormat="1" applyFont="1" applyAlignment="1">
      <alignment/>
    </xf>
    <xf numFmtId="15" fontId="16" fillId="0" borderId="3" xfId="0" applyNumberFormat="1" applyFont="1" applyBorder="1" applyAlignment="1" quotePrefix="1">
      <alignment horizontal="center" vertical="center" wrapText="1"/>
    </xf>
    <xf numFmtId="202" fontId="4" fillId="0" borderId="10" xfId="0" applyNumberFormat="1" applyFont="1" applyBorder="1" applyAlignment="1" quotePrefix="1">
      <alignment horizontal="center" vertical="center"/>
    </xf>
    <xf numFmtId="15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/>
    </xf>
    <xf numFmtId="3" fontId="18" fillId="0" borderId="12" xfId="0" applyNumberFormat="1" applyFont="1" applyBorder="1" applyAlignment="1">
      <alignment horizontal="center"/>
    </xf>
    <xf numFmtId="43" fontId="18" fillId="0" borderId="1" xfId="0" applyFont="1" applyBorder="1" applyAlignment="1">
      <alignment/>
    </xf>
    <xf numFmtId="43" fontId="18" fillId="0" borderId="10" xfId="0" applyFont="1" applyBorder="1" applyAlignment="1">
      <alignment/>
    </xf>
    <xf numFmtId="202" fontId="18" fillId="0" borderId="3" xfId="0" applyNumberFormat="1" applyFont="1" applyBorder="1" applyAlignment="1">
      <alignment/>
    </xf>
    <xf numFmtId="43" fontId="18" fillId="0" borderId="10" xfId="0" applyNumberFormat="1" applyFont="1" applyBorder="1" applyAlignment="1">
      <alignment/>
    </xf>
    <xf numFmtId="0" fontId="18" fillId="0" borderId="1" xfId="0" applyFont="1" applyBorder="1" applyAlignment="1" quotePrefix="1">
      <alignment horizontal="center"/>
    </xf>
    <xf numFmtId="43" fontId="18" fillId="0" borderId="12" xfId="0" applyFont="1" applyBorder="1" applyAlignment="1">
      <alignment/>
    </xf>
    <xf numFmtId="3" fontId="18" fillId="0" borderId="1" xfId="0" applyNumberFormat="1" applyFont="1" applyBorder="1" applyAlignment="1">
      <alignment horizontal="center"/>
    </xf>
    <xf numFmtId="202" fontId="18" fillId="0" borderId="1" xfId="0" applyNumberFormat="1" applyFont="1" applyBorder="1" applyAlignment="1">
      <alignment/>
    </xf>
    <xf numFmtId="43" fontId="18" fillId="0" borderId="1" xfId="0" applyNumberFormat="1" applyFont="1" applyBorder="1" applyAlignment="1">
      <alignment/>
    </xf>
    <xf numFmtId="0" fontId="18" fillId="0" borderId="3" xfId="0" applyFont="1" applyBorder="1" applyAlignment="1" quotePrefix="1">
      <alignment horizontal="center"/>
    </xf>
    <xf numFmtId="43" fontId="18" fillId="0" borderId="4" xfId="0" applyFont="1" applyBorder="1" applyAlignment="1">
      <alignment/>
    </xf>
    <xf numFmtId="43" fontId="18" fillId="0" borderId="3" xfId="0" applyFont="1" applyBorder="1" applyAlignment="1">
      <alignment/>
    </xf>
    <xf numFmtId="201" fontId="18" fillId="0" borderId="1" xfId="0" applyNumberFormat="1" applyFont="1" applyBorder="1" applyAlignment="1">
      <alignment horizontal="left"/>
    </xf>
    <xf numFmtId="43" fontId="18" fillId="0" borderId="3" xfId="0" applyNumberFormat="1" applyFont="1" applyBorder="1" applyAlignment="1">
      <alignment/>
    </xf>
    <xf numFmtId="202" fontId="18" fillId="0" borderId="10" xfId="0" applyNumberFormat="1" applyFont="1" applyBorder="1" applyAlignment="1">
      <alignment/>
    </xf>
    <xf numFmtId="201" fontId="18" fillId="0" borderId="15" xfId="0" applyNumberFormat="1" applyFont="1" applyBorder="1" applyAlignment="1">
      <alignment/>
    </xf>
    <xf numFmtId="201" fontId="19" fillId="0" borderId="14" xfId="0" applyNumberFormat="1" applyFont="1" applyBorder="1" applyAlignment="1">
      <alignment horizontal="left"/>
    </xf>
    <xf numFmtId="194" fontId="18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/>
    </xf>
    <xf numFmtId="3" fontId="20" fillId="0" borderId="1" xfId="0" applyNumberFormat="1" applyFont="1" applyBorder="1" applyAlignment="1">
      <alignment horizontal="center"/>
    </xf>
    <xf numFmtId="43" fontId="20" fillId="0" borderId="1" xfId="0" applyFont="1" applyBorder="1" applyAlignment="1">
      <alignment/>
    </xf>
    <xf numFmtId="202" fontId="20" fillId="0" borderId="3" xfId="0" applyNumberFormat="1" applyFont="1" applyBorder="1" applyAlignment="1">
      <alignment/>
    </xf>
    <xf numFmtId="43" fontId="20" fillId="0" borderId="10" xfId="0" applyNumberFormat="1" applyFont="1" applyBorder="1" applyAlignment="1">
      <alignment/>
    </xf>
    <xf numFmtId="0" fontId="20" fillId="0" borderId="1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43" fontId="20" fillId="0" borderId="12" xfId="0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43" fontId="20" fillId="0" borderId="10" xfId="0" applyFont="1" applyBorder="1" applyAlignment="1">
      <alignment/>
    </xf>
    <xf numFmtId="202" fontId="20" fillId="0" borderId="1" xfId="0" applyNumberFormat="1" applyFont="1" applyBorder="1" applyAlignment="1">
      <alignment/>
    </xf>
    <xf numFmtId="201" fontId="20" fillId="0" borderId="1" xfId="0" applyNumberFormat="1" applyFont="1" applyBorder="1" applyAlignment="1">
      <alignment horizontal="left"/>
    </xf>
    <xf numFmtId="43" fontId="20" fillId="0" borderId="3" xfId="0" applyFont="1" applyBorder="1" applyAlignment="1">
      <alignment/>
    </xf>
    <xf numFmtId="202" fontId="20" fillId="0" borderId="10" xfId="0" applyNumberFormat="1" applyFont="1" applyBorder="1" applyAlignment="1">
      <alignment/>
    </xf>
    <xf numFmtId="201" fontId="20" fillId="0" borderId="15" xfId="0" applyNumberFormat="1" applyFont="1" applyBorder="1" applyAlignment="1">
      <alignment/>
    </xf>
    <xf numFmtId="201" fontId="17" fillId="0" borderId="14" xfId="0" applyNumberFormat="1" applyFont="1" applyBorder="1" applyAlignment="1">
      <alignment horizontal="left"/>
    </xf>
    <xf numFmtId="194" fontId="20" fillId="0" borderId="1" xfId="0" applyNumberFormat="1" applyFont="1" applyBorder="1" applyAlignment="1">
      <alignment horizontal="right"/>
    </xf>
    <xf numFmtId="202" fontId="4" fillId="0" borderId="10" xfId="0" applyNumberFormat="1" applyFont="1" applyBorder="1" applyAlignment="1">
      <alignment horizontal="center"/>
    </xf>
    <xf numFmtId="202" fontId="4" fillId="0" borderId="9" xfId="0" applyNumberFormat="1" applyFont="1" applyBorder="1" applyAlignment="1">
      <alignment horizontal="center"/>
    </xf>
    <xf numFmtId="202" fontId="4" fillId="0" borderId="3" xfId="0" applyNumberFormat="1" applyFont="1" applyBorder="1" applyAlignment="1">
      <alignment horizontal="center"/>
    </xf>
    <xf numFmtId="202" fontId="4" fillId="0" borderId="10" xfId="0" applyNumberFormat="1" applyFont="1" applyBorder="1" applyAlignment="1">
      <alignment/>
    </xf>
    <xf numFmtId="202" fontId="4" fillId="0" borderId="10" xfId="0" applyNumberFormat="1" applyFont="1" applyBorder="1" applyAlignment="1">
      <alignment/>
    </xf>
    <xf numFmtId="202" fontId="4" fillId="0" borderId="9" xfId="0" applyNumberFormat="1" applyFont="1" applyBorder="1" applyAlignment="1">
      <alignment/>
    </xf>
    <xf numFmtId="202" fontId="4" fillId="0" borderId="3" xfId="0" applyNumberFormat="1" applyFont="1" applyBorder="1" applyAlignment="1">
      <alignment/>
    </xf>
    <xf numFmtId="202" fontId="4" fillId="0" borderId="1" xfId="0" applyNumberFormat="1" applyFont="1" applyBorder="1" applyAlignment="1">
      <alignment/>
    </xf>
    <xf numFmtId="202" fontId="4" fillId="0" borderId="1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5" xfId="0" applyFont="1" applyBorder="1" applyAlignment="1">
      <alignment/>
    </xf>
    <xf numFmtId="202" fontId="4" fillId="0" borderId="17" xfId="0" applyNumberFormat="1" applyFont="1" applyBorder="1" applyAlignment="1">
      <alignment/>
    </xf>
    <xf numFmtId="202" fontId="4" fillId="0" borderId="5" xfId="0" applyNumberFormat="1" applyFont="1" applyBorder="1" applyAlignment="1">
      <alignment/>
    </xf>
    <xf numFmtId="202" fontId="4" fillId="0" borderId="6" xfId="0" applyNumberFormat="1" applyFont="1" applyBorder="1" applyAlignment="1">
      <alignment/>
    </xf>
    <xf numFmtId="202" fontId="4" fillId="0" borderId="7" xfId="0" applyNumberFormat="1" applyFont="1" applyBorder="1" applyAlignment="1">
      <alignment/>
    </xf>
    <xf numFmtId="202" fontId="4" fillId="0" borderId="11" xfId="0" applyNumberFormat="1" applyFont="1" applyBorder="1" applyAlignment="1">
      <alignment/>
    </xf>
    <xf numFmtId="0" fontId="4" fillId="0" borderId="0" xfId="0" applyFont="1" applyAlignment="1">
      <alignment vertical="center"/>
    </xf>
    <xf numFmtId="202" fontId="4" fillId="0" borderId="0" xfId="0" applyNumberFormat="1" applyFont="1" applyAlignment="1">
      <alignment vertical="center"/>
    </xf>
    <xf numFmtId="198" fontId="4" fillId="0" borderId="0" xfId="0" applyNumberFormat="1" applyFont="1" applyAlignment="1" applyProtection="1">
      <alignment horizontal="center" vertical="center"/>
      <protection hidden="1"/>
    </xf>
    <xf numFmtId="198" fontId="4" fillId="0" borderId="4" xfId="0" applyNumberFormat="1" applyFont="1" applyBorder="1" applyAlignment="1">
      <alignment horizontal="center"/>
    </xf>
    <xf numFmtId="198" fontId="4" fillId="0" borderId="0" xfId="0" applyNumberFormat="1" applyFont="1" applyBorder="1" applyAlignment="1" applyProtection="1" quotePrefix="1">
      <alignment horizontal="center" vertical="center"/>
      <protection hidden="1"/>
    </xf>
    <xf numFmtId="198" fontId="4" fillId="0" borderId="0" xfId="0" applyNumberFormat="1" applyFont="1" applyAlignment="1" quotePrefix="1">
      <alignment horizontal="center"/>
    </xf>
    <xf numFmtId="194" fontId="4" fillId="0" borderId="0" xfId="0" applyNumberFormat="1" applyFont="1" applyAlignment="1" quotePrefix="1">
      <alignment horizontal="center"/>
    </xf>
    <xf numFmtId="194" fontId="4" fillId="0" borderId="0" xfId="0" applyNumberFormat="1" applyFont="1" applyAlignment="1">
      <alignment horizontal="center"/>
    </xf>
    <xf numFmtId="194" fontId="4" fillId="0" borderId="4" xfId="0" applyNumberFormat="1" applyFont="1" applyBorder="1" applyAlignment="1" quotePrefix="1">
      <alignment horizontal="center"/>
    </xf>
    <xf numFmtId="194" fontId="4" fillId="0" borderId="4" xfId="0" applyNumberFormat="1" applyFont="1" applyBorder="1" applyAlignment="1">
      <alignment horizontal="center"/>
    </xf>
    <xf numFmtId="43" fontId="4" fillId="0" borderId="0" xfId="0" applyFont="1" applyAlignment="1" quotePrefix="1">
      <alignment horizontal="center"/>
    </xf>
    <xf numFmtId="43" fontId="4" fillId="0" borderId="0" xfId="0" applyFont="1" applyAlignment="1">
      <alignment horizontal="center"/>
    </xf>
    <xf numFmtId="43" fontId="4" fillId="0" borderId="12" xfId="0" applyFont="1" applyBorder="1" applyAlignment="1" quotePrefix="1">
      <alignment horizontal="center"/>
    </xf>
    <xf numFmtId="43" fontId="4" fillId="0" borderId="12" xfId="0" applyFont="1" applyBorder="1" applyAlignment="1">
      <alignment horizontal="center"/>
    </xf>
    <xf numFmtId="43" fontId="4" fillId="0" borderId="4" xfId="0" applyFont="1" applyBorder="1" applyAlignment="1" quotePrefix="1">
      <alignment horizontal="center"/>
    </xf>
    <xf numFmtId="43" fontId="4" fillId="0" borderId="4" xfId="0" applyFont="1" applyBorder="1" applyAlignment="1">
      <alignment horizontal="center"/>
    </xf>
    <xf numFmtId="43" fontId="4" fillId="0" borderId="0" xfId="0" applyFont="1" applyBorder="1" applyAlignment="1" quotePrefix="1">
      <alignment horizontal="center"/>
    </xf>
    <xf numFmtId="43" fontId="4" fillId="0" borderId="0" xfId="0" applyFont="1" applyBorder="1" applyAlignment="1">
      <alignment horizontal="center"/>
    </xf>
    <xf numFmtId="43" fontId="4" fillId="0" borderId="13" xfId="0" applyFont="1" applyBorder="1" applyAlignment="1" quotePrefix="1">
      <alignment horizontal="center"/>
    </xf>
    <xf numFmtId="43" fontId="4" fillId="0" borderId="13" xfId="0" applyFont="1" applyBorder="1" applyAlignment="1">
      <alignment horizontal="center"/>
    </xf>
    <xf numFmtId="202" fontId="4" fillId="0" borderId="0" xfId="0" applyNumberFormat="1" applyFont="1" applyBorder="1" applyAlignment="1" applyProtection="1">
      <alignment horizontal="center" vertical="center"/>
      <protection hidden="1"/>
    </xf>
    <xf numFmtId="202" fontId="4" fillId="0" borderId="0" xfId="0" applyNumberFormat="1" applyFont="1" applyAlignment="1" quotePrefix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02" fontId="7" fillId="0" borderId="18" xfId="0" applyNumberFormat="1" applyFont="1" applyBorder="1" applyAlignment="1">
      <alignment horizontal="right" vertical="center"/>
    </xf>
    <xf numFmtId="202" fontId="7" fillId="0" borderId="19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2" fontId="7" fillId="0" borderId="16" xfId="0" applyNumberFormat="1" applyFont="1" applyBorder="1" applyAlignment="1">
      <alignment horizontal="right" vertical="center"/>
    </xf>
    <xf numFmtId="202" fontId="7" fillId="0" borderId="5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2" fontId="7" fillId="0" borderId="1" xfId="0" applyNumberFormat="1" applyFont="1" applyBorder="1" applyAlignment="1">
      <alignment horizontal="center" vertical="center"/>
    </xf>
    <xf numFmtId="202" fontId="7" fillId="0" borderId="2" xfId="0" applyNumberFormat="1" applyFont="1" applyBorder="1" applyAlignment="1">
      <alignment horizontal="right" vertical="center"/>
    </xf>
    <xf numFmtId="202" fontId="7" fillId="0" borderId="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shrinkToFit="1"/>
    </xf>
    <xf numFmtId="0" fontId="0" fillId="0" borderId="6" xfId="0" applyBorder="1" applyAlignment="1">
      <alignment shrinkToFit="1"/>
    </xf>
    <xf numFmtId="0" fontId="4" fillId="0" borderId="2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4" fillId="0" borderId="0" xfId="0" applyFont="1" applyBorder="1" applyAlignment="1">
      <alignment vertical="center" shrinkToFit="1"/>
    </xf>
    <xf numFmtId="202" fontId="4" fillId="0" borderId="0" xfId="0" applyNumberFormat="1" applyFont="1" applyFill="1" applyBorder="1" applyAlignment="1">
      <alignment horizontal="center" shrinkToFit="1"/>
    </xf>
    <xf numFmtId="0" fontId="4" fillId="0" borderId="8" xfId="0" applyFont="1" applyBorder="1" applyAlignment="1">
      <alignment horizontal="left" shrinkToFit="1"/>
    </xf>
    <xf numFmtId="0" fontId="4" fillId="0" borderId="6" xfId="0" applyFont="1" applyBorder="1" applyAlignment="1">
      <alignment horizontal="left" shrinkToFit="1"/>
    </xf>
    <xf numFmtId="0" fontId="4" fillId="0" borderId="6" xfId="0" applyFont="1" applyBorder="1" applyAlignment="1">
      <alignment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202" fontId="4" fillId="0" borderId="15" xfId="0" applyNumberFormat="1" applyFont="1" applyBorder="1" applyAlignment="1">
      <alignment horizontal="center"/>
    </xf>
    <xf numFmtId="202" fontId="4" fillId="0" borderId="12" xfId="0" applyNumberFormat="1" applyFont="1" applyBorder="1" applyAlignment="1">
      <alignment horizontal="center"/>
    </xf>
    <xf numFmtId="202" fontId="4" fillId="0" borderId="14" xfId="0" applyNumberFormat="1" applyFont="1" applyBorder="1" applyAlignment="1">
      <alignment horizontal="center"/>
    </xf>
    <xf numFmtId="202" fontId="4" fillId="0" borderId="15" xfId="0" applyNumberFormat="1" applyFont="1" applyFill="1" applyBorder="1" applyAlignment="1">
      <alignment horizontal="center" shrinkToFit="1"/>
    </xf>
    <xf numFmtId="202" fontId="4" fillId="0" borderId="12" xfId="0" applyNumberFormat="1" applyFont="1" applyFill="1" applyBorder="1" applyAlignment="1">
      <alignment horizontal="center" shrinkToFit="1"/>
    </xf>
    <xf numFmtId="202" fontId="4" fillId="0" borderId="14" xfId="0" applyNumberFormat="1" applyFont="1" applyFill="1" applyBorder="1" applyAlignment="1">
      <alignment horizontal="center" shrinkToFi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 quotePrefix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2">
    <cellStyle name="Normal" xfId="0"/>
    <cellStyle name="Currency [0]_Book2" xfId="15"/>
    <cellStyle name="Currency_Book2" xfId="16"/>
    <cellStyle name="Grey" xfId="17"/>
    <cellStyle name="Input [yellow]" xfId="18"/>
    <cellStyle name="Normal - Style1" xfId="19"/>
    <cellStyle name="Percent [2]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104775</xdr:rowOff>
    </xdr:from>
    <xdr:to>
      <xdr:col>0</xdr:col>
      <xdr:colOff>0</xdr:colOff>
      <xdr:row>30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0" y="8286750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104775</xdr:rowOff>
    </xdr:from>
    <xdr:to>
      <xdr:col>0</xdr:col>
      <xdr:colOff>0</xdr:colOff>
      <xdr:row>35</xdr:row>
      <xdr:rowOff>171450</xdr:rowOff>
    </xdr:to>
    <xdr:sp>
      <xdr:nvSpPr>
        <xdr:cNvPr id="2" name="AutoShape 5"/>
        <xdr:cNvSpPr>
          <a:spLocks/>
        </xdr:cNvSpPr>
      </xdr:nvSpPr>
      <xdr:spPr>
        <a:xfrm>
          <a:off x="0" y="9772650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114300</xdr:rowOff>
    </xdr:from>
    <xdr:to>
      <xdr:col>0</xdr:col>
      <xdr:colOff>0</xdr:colOff>
      <xdr:row>35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0" y="9772650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17">
      <selection activeCell="A131" sqref="A131"/>
    </sheetView>
  </sheetViews>
  <sheetFormatPr defaultColWidth="9.33203125" defaultRowHeight="21"/>
  <cols>
    <col min="1" max="1" width="30" style="73" customWidth="1"/>
    <col min="2" max="2" width="17.5" style="73" customWidth="1"/>
    <col min="3" max="3" width="1.83203125" style="73" customWidth="1"/>
    <col min="4" max="4" width="18.16015625" style="73" customWidth="1"/>
    <col min="5" max="5" width="1.83203125" style="73" customWidth="1"/>
    <col min="6" max="6" width="17.33203125" style="73" customWidth="1"/>
    <col min="7" max="7" width="4.66015625" style="73" customWidth="1"/>
    <col min="8" max="8" width="17.33203125" style="73" customWidth="1"/>
    <col min="9" max="9" width="4.16015625" style="73" customWidth="1"/>
    <col min="10" max="16384" width="9.33203125" style="73" customWidth="1"/>
  </cols>
  <sheetData>
    <row r="1" spans="1:9" s="59" customFormat="1" ht="23.25" customHeight="1">
      <c r="A1" s="541" t="s">
        <v>810</v>
      </c>
      <c r="B1" s="541"/>
      <c r="C1" s="541"/>
      <c r="D1" s="541"/>
      <c r="E1" s="541"/>
      <c r="F1" s="541"/>
      <c r="G1" s="541"/>
      <c r="H1" s="541"/>
      <c r="I1" s="58"/>
    </row>
    <row r="2" spans="1:9" s="59" customFormat="1" ht="23.25" customHeight="1">
      <c r="A2" s="541" t="s">
        <v>811</v>
      </c>
      <c r="B2" s="541"/>
      <c r="C2" s="541"/>
      <c r="D2" s="541"/>
      <c r="E2" s="541"/>
      <c r="F2" s="541"/>
      <c r="G2" s="541"/>
      <c r="H2" s="541"/>
      <c r="I2" s="58"/>
    </row>
    <row r="3" spans="1:9" s="59" customFormat="1" ht="23.25" customHeight="1">
      <c r="A3" s="168" t="s">
        <v>432</v>
      </c>
      <c r="B3" s="168"/>
      <c r="C3" s="168"/>
      <c r="D3" s="168"/>
      <c r="E3" s="168"/>
      <c r="F3" s="168"/>
      <c r="G3" s="168"/>
      <c r="H3" s="168"/>
      <c r="I3" s="58"/>
    </row>
    <row r="4" spans="1:8" s="59" customFormat="1" ht="23.25" customHeight="1">
      <c r="A4" s="541" t="s">
        <v>342</v>
      </c>
      <c r="B4" s="541"/>
      <c r="C4" s="541"/>
      <c r="D4" s="541"/>
      <c r="E4" s="541"/>
      <c r="F4" s="541"/>
      <c r="G4" s="541"/>
      <c r="H4" s="541"/>
    </row>
    <row r="5" spans="1:8" s="61" customFormat="1" ht="23.25" customHeight="1">
      <c r="A5" s="60" t="s">
        <v>812</v>
      </c>
      <c r="B5" s="60"/>
      <c r="C5" s="60"/>
      <c r="D5" s="60"/>
      <c r="H5" s="62"/>
    </row>
    <row r="6" s="61" customFormat="1" ht="23.25" customHeight="1">
      <c r="A6" s="61" t="s">
        <v>748</v>
      </c>
    </row>
    <row r="7" s="61" customFormat="1" ht="23.25" customHeight="1">
      <c r="A7" s="61" t="s">
        <v>404</v>
      </c>
    </row>
    <row r="8" s="61" customFormat="1" ht="23.25" customHeight="1">
      <c r="A8" s="61" t="s">
        <v>399</v>
      </c>
    </row>
    <row r="9" s="61" customFormat="1" ht="23.25" customHeight="1">
      <c r="A9" s="61" t="s">
        <v>813</v>
      </c>
    </row>
    <row r="10" s="61" customFormat="1" ht="23.25" customHeight="1">
      <c r="A10" s="61" t="s">
        <v>933</v>
      </c>
    </row>
    <row r="11" s="61" customFormat="1" ht="23.25" customHeight="1">
      <c r="A11" s="61" t="s">
        <v>934</v>
      </c>
    </row>
    <row r="12" spans="1:6" s="61" customFormat="1" ht="23.25" customHeight="1">
      <c r="A12" s="61" t="s">
        <v>433</v>
      </c>
      <c r="F12" s="63"/>
    </row>
    <row r="13" s="61" customFormat="1" ht="23.25" customHeight="1">
      <c r="F13" s="63"/>
    </row>
    <row r="14" spans="1:6" s="61" customFormat="1" ht="23.25" customHeight="1">
      <c r="A14" s="60" t="s">
        <v>814</v>
      </c>
      <c r="B14" s="60"/>
      <c r="C14" s="60"/>
      <c r="D14" s="60"/>
      <c r="F14" s="63"/>
    </row>
    <row r="15" spans="1:6" s="61" customFormat="1" ht="23.25" customHeight="1">
      <c r="A15" s="61" t="s">
        <v>643</v>
      </c>
      <c r="F15" s="63"/>
    </row>
    <row r="16" spans="1:6" s="61" customFormat="1" ht="23.25" customHeight="1">
      <c r="A16" s="61" t="s">
        <v>97</v>
      </c>
      <c r="F16" s="63"/>
    </row>
    <row r="17" spans="1:6" s="61" customFormat="1" ht="23.25" customHeight="1">
      <c r="A17" s="61" t="s">
        <v>157</v>
      </c>
      <c r="F17" s="63"/>
    </row>
    <row r="18" spans="1:4" s="61" customFormat="1" ht="23.25" customHeight="1">
      <c r="A18" s="60" t="s">
        <v>815</v>
      </c>
      <c r="B18" s="60"/>
      <c r="C18" s="60"/>
      <c r="D18" s="60"/>
    </row>
    <row r="19" s="61" customFormat="1" ht="23.25" customHeight="1">
      <c r="A19" s="61" t="s">
        <v>417</v>
      </c>
    </row>
    <row r="20" s="61" customFormat="1" ht="23.25" customHeight="1">
      <c r="A20" s="61" t="s">
        <v>636</v>
      </c>
    </row>
    <row r="21" s="61" customFormat="1" ht="23.25" customHeight="1">
      <c r="A21" s="61" t="s">
        <v>851</v>
      </c>
    </row>
    <row r="22" s="61" customFormat="1" ht="23.25" customHeight="1">
      <c r="A22" s="61" t="s">
        <v>850</v>
      </c>
    </row>
    <row r="23" s="61" customFormat="1" ht="23.25" customHeight="1">
      <c r="A23" s="61" t="s">
        <v>431</v>
      </c>
    </row>
    <row r="24" s="61" customFormat="1" ht="23.25" customHeight="1">
      <c r="A24" s="61" t="s">
        <v>430</v>
      </c>
    </row>
    <row r="25" s="61" customFormat="1" ht="23.25" customHeight="1">
      <c r="A25" s="61" t="s">
        <v>400</v>
      </c>
    </row>
    <row r="26" s="61" customFormat="1" ht="23.25" customHeight="1">
      <c r="A26" s="61" t="s">
        <v>401</v>
      </c>
    </row>
    <row r="27" s="61" customFormat="1" ht="23.25" customHeight="1">
      <c r="A27" s="61" t="s">
        <v>438</v>
      </c>
    </row>
    <row r="28" s="61" customFormat="1" ht="23.25" customHeight="1">
      <c r="A28" s="61" t="s">
        <v>418</v>
      </c>
    </row>
    <row r="29" s="61" customFormat="1" ht="23.25" customHeight="1">
      <c r="A29" s="61" t="s">
        <v>420</v>
      </c>
    </row>
    <row r="30" s="61" customFormat="1" ht="23.25" customHeight="1">
      <c r="A30" s="61" t="s">
        <v>419</v>
      </c>
    </row>
    <row r="31" s="61" customFormat="1" ht="23.25" customHeight="1"/>
    <row r="32" s="61" customFormat="1" ht="12" customHeight="1"/>
    <row r="33" spans="1:5" s="61" customFormat="1" ht="10.5" customHeight="1">
      <c r="A33" s="24"/>
      <c r="B33" s="24"/>
      <c r="C33" s="24"/>
      <c r="D33" s="24"/>
      <c r="E33" s="24"/>
    </row>
    <row r="34" spans="1:9" s="61" customFormat="1" ht="22.5" customHeight="1">
      <c r="A34" s="146" t="s">
        <v>930</v>
      </c>
      <c r="B34" s="146"/>
      <c r="C34" s="146"/>
      <c r="D34" s="146"/>
      <c r="E34" s="146"/>
      <c r="F34" s="146"/>
      <c r="G34" s="146"/>
      <c r="H34" s="146"/>
      <c r="I34" s="64"/>
    </row>
    <row r="35" s="61" customFormat="1" ht="20.25" customHeight="1"/>
    <row r="36" spans="1:9" s="61" customFormat="1" ht="21" customHeight="1">
      <c r="A36" s="146" t="s">
        <v>931</v>
      </c>
      <c r="B36" s="146"/>
      <c r="C36" s="146"/>
      <c r="D36" s="146"/>
      <c r="E36" s="146"/>
      <c r="F36" s="146"/>
      <c r="G36" s="146"/>
      <c r="H36" s="146"/>
      <c r="I36" s="64"/>
    </row>
    <row r="37" spans="1:9" s="61" customFormat="1" ht="21" customHeight="1">
      <c r="A37" s="146"/>
      <c r="B37" s="146"/>
      <c r="C37" s="146"/>
      <c r="D37" s="146"/>
      <c r="E37" s="146"/>
      <c r="F37" s="146"/>
      <c r="G37" s="146"/>
      <c r="H37" s="146"/>
      <c r="I37" s="64"/>
    </row>
    <row r="38" spans="1:9" s="61" customFormat="1" ht="23.25" customHeight="1">
      <c r="A38" s="543" t="s">
        <v>816</v>
      </c>
      <c r="B38" s="543"/>
      <c r="C38" s="543"/>
      <c r="D38" s="543"/>
      <c r="E38" s="543"/>
      <c r="F38" s="543"/>
      <c r="G38" s="543"/>
      <c r="H38" s="543"/>
      <c r="I38" s="65"/>
    </row>
    <row r="39" spans="1:9" s="61" customFormat="1" ht="23.25" customHeight="1">
      <c r="A39" s="64"/>
      <c r="B39" s="64"/>
      <c r="C39" s="64"/>
      <c r="D39" s="64"/>
      <c r="E39" s="64"/>
      <c r="F39" s="64"/>
      <c r="G39" s="64"/>
      <c r="H39" s="64"/>
      <c r="I39" s="64"/>
    </row>
    <row r="40" s="61" customFormat="1" ht="23.25" customHeight="1">
      <c r="A40" s="61" t="s">
        <v>439</v>
      </c>
    </row>
    <row r="41" s="61" customFormat="1" ht="23.25" customHeight="1">
      <c r="A41" s="61" t="s">
        <v>151</v>
      </c>
    </row>
    <row r="42" s="61" customFormat="1" ht="23.25" customHeight="1">
      <c r="A42" s="61" t="s">
        <v>150</v>
      </c>
    </row>
    <row r="43" s="61" customFormat="1" ht="23.25" customHeight="1">
      <c r="A43" s="61" t="s">
        <v>639</v>
      </c>
    </row>
    <row r="44" spans="1:8" s="61" customFormat="1" ht="23.25" customHeight="1">
      <c r="A44" s="61" t="s">
        <v>440</v>
      </c>
      <c r="H44" s="62"/>
    </row>
    <row r="45" s="61" customFormat="1" ht="23.25" customHeight="1">
      <c r="A45" s="61" t="s">
        <v>846</v>
      </c>
    </row>
    <row r="46" s="61" customFormat="1" ht="23.25" customHeight="1">
      <c r="A46" s="61" t="s">
        <v>640</v>
      </c>
    </row>
    <row r="47" spans="1:9" s="61" customFormat="1" ht="23.25" customHeight="1">
      <c r="A47" s="61" t="s">
        <v>905</v>
      </c>
      <c r="E47" s="64"/>
      <c r="F47" s="64"/>
      <c r="G47" s="64"/>
      <c r="H47" s="64"/>
      <c r="I47" s="64"/>
    </row>
    <row r="48" s="61" customFormat="1" ht="23.25" customHeight="1">
      <c r="A48" s="61" t="s">
        <v>906</v>
      </c>
    </row>
    <row r="49" s="61" customFormat="1" ht="23.25" customHeight="1">
      <c r="A49" s="61" t="s">
        <v>907</v>
      </c>
    </row>
    <row r="50" s="61" customFormat="1" ht="23.25" customHeight="1">
      <c r="A50" s="61" t="s">
        <v>908</v>
      </c>
    </row>
    <row r="51" s="61" customFormat="1" ht="23.25" customHeight="1">
      <c r="A51" s="61" t="s">
        <v>441</v>
      </c>
    </row>
    <row r="52" s="61" customFormat="1" ht="23.25" customHeight="1">
      <c r="A52" s="61" t="s">
        <v>423</v>
      </c>
    </row>
    <row r="53" s="61" customFormat="1" ht="23.25" customHeight="1">
      <c r="A53" s="61" t="s">
        <v>203</v>
      </c>
    </row>
    <row r="54" s="61" customFormat="1" ht="23.25" customHeight="1">
      <c r="A54" s="61" t="s">
        <v>424</v>
      </c>
    </row>
    <row r="55" s="61" customFormat="1" ht="23.25" customHeight="1">
      <c r="A55" s="61" t="s">
        <v>425</v>
      </c>
    </row>
    <row r="56" spans="1:7" s="61" customFormat="1" ht="23.25" customHeight="1">
      <c r="A56" s="61" t="s">
        <v>481</v>
      </c>
      <c r="F56" s="65" t="s">
        <v>504</v>
      </c>
      <c r="G56" s="147"/>
    </row>
    <row r="57" spans="1:7" s="61" customFormat="1" ht="23.25" customHeight="1">
      <c r="A57" s="61" t="s">
        <v>482</v>
      </c>
      <c r="F57" s="65" t="s">
        <v>505</v>
      </c>
      <c r="G57" s="147"/>
    </row>
    <row r="58" spans="1:7" s="61" customFormat="1" ht="23.25" customHeight="1">
      <c r="A58" s="61" t="s">
        <v>483</v>
      </c>
      <c r="F58" s="65" t="s">
        <v>505</v>
      </c>
      <c r="G58" s="147"/>
    </row>
    <row r="59" s="61" customFormat="1" ht="23.25" customHeight="1">
      <c r="A59" s="61" t="s">
        <v>868</v>
      </c>
    </row>
    <row r="60" s="61" customFormat="1" ht="23.25" customHeight="1">
      <c r="A60" s="61" t="s">
        <v>909</v>
      </c>
    </row>
    <row r="61" s="61" customFormat="1" ht="23.25" customHeight="1">
      <c r="A61" s="61" t="s">
        <v>426</v>
      </c>
    </row>
    <row r="62" s="61" customFormat="1" ht="23.25" customHeight="1">
      <c r="A62" s="61" t="s">
        <v>869</v>
      </c>
    </row>
    <row r="63" s="61" customFormat="1" ht="23.25" customHeight="1">
      <c r="A63" s="61" t="s">
        <v>883</v>
      </c>
    </row>
    <row r="64" s="61" customFormat="1" ht="23.25" customHeight="1">
      <c r="A64" s="61" t="s">
        <v>884</v>
      </c>
    </row>
    <row r="65" s="61" customFormat="1" ht="23.25" customHeight="1">
      <c r="A65" s="61" t="s">
        <v>427</v>
      </c>
    </row>
    <row r="66" s="61" customFormat="1" ht="23.25" customHeight="1"/>
    <row r="67" s="61" customFormat="1" ht="21" customHeight="1"/>
    <row r="68" s="61" customFormat="1" ht="21" customHeight="1"/>
    <row r="69" spans="1:8" s="61" customFormat="1" ht="23.25" customHeight="1">
      <c r="A69" s="146" t="s">
        <v>930</v>
      </c>
      <c r="B69" s="146"/>
      <c r="C69" s="146"/>
      <c r="D69" s="146"/>
      <c r="E69" s="146"/>
      <c r="F69" s="146"/>
      <c r="G69" s="146"/>
      <c r="H69" s="146"/>
    </row>
    <row r="70" s="61" customFormat="1" ht="21.75" customHeight="1"/>
    <row r="71" spans="1:8" s="61" customFormat="1" ht="23.25" customHeight="1">
      <c r="A71" s="146" t="s">
        <v>931</v>
      </c>
      <c r="B71" s="146"/>
      <c r="C71" s="146"/>
      <c r="D71" s="146"/>
      <c r="E71" s="146"/>
      <c r="F71" s="146"/>
      <c r="G71" s="146"/>
      <c r="H71" s="146"/>
    </row>
    <row r="72" spans="1:8" s="61" customFormat="1" ht="23.25">
      <c r="A72" s="166" t="s">
        <v>817</v>
      </c>
      <c r="B72" s="166"/>
      <c r="C72" s="166"/>
      <c r="D72" s="166"/>
      <c r="E72" s="166"/>
      <c r="F72" s="166"/>
      <c r="G72" s="166"/>
      <c r="H72" s="166"/>
    </row>
    <row r="73" s="61" customFormat="1" ht="23.25"/>
    <row r="74" spans="1:8" s="61" customFormat="1" ht="23.25">
      <c r="A74" s="61" t="s">
        <v>442</v>
      </c>
      <c r="H74" s="62"/>
    </row>
    <row r="75" s="61" customFormat="1" ht="23.25">
      <c r="A75" s="61" t="s">
        <v>428</v>
      </c>
    </row>
    <row r="76" spans="1:8" s="67" customFormat="1" ht="23.25">
      <c r="A76" s="66" t="s">
        <v>429</v>
      </c>
      <c r="B76" s="66"/>
      <c r="C76" s="66"/>
      <c r="D76" s="66"/>
      <c r="E76" s="66"/>
      <c r="F76" s="66"/>
      <c r="G76" s="66"/>
      <c r="H76" s="66"/>
    </row>
    <row r="77" spans="1:8" s="67" customFormat="1" ht="23.25">
      <c r="A77" s="66" t="s">
        <v>477</v>
      </c>
      <c r="B77" s="66"/>
      <c r="C77" s="66"/>
      <c r="D77" s="66"/>
      <c r="E77" s="66"/>
      <c r="F77" s="66"/>
      <c r="G77" s="66"/>
      <c r="H77" s="66"/>
    </row>
    <row r="78" spans="1:8" s="67" customFormat="1" ht="23.25">
      <c r="A78" s="66" t="s">
        <v>478</v>
      </c>
      <c r="B78" s="66"/>
      <c r="C78" s="66"/>
      <c r="D78" s="66"/>
      <c r="E78" s="66"/>
      <c r="F78" s="66"/>
      <c r="G78" s="66"/>
      <c r="H78" s="66"/>
    </row>
    <row r="79" spans="1:8" s="67" customFormat="1" ht="23.25">
      <c r="A79" s="66" t="s">
        <v>479</v>
      </c>
      <c r="B79" s="66"/>
      <c r="C79" s="66"/>
      <c r="D79" s="66"/>
      <c r="E79" s="66"/>
      <c r="F79" s="66"/>
      <c r="G79" s="66"/>
      <c r="H79" s="66"/>
    </row>
    <row r="80" spans="1:8" s="67" customFormat="1" ht="23.25">
      <c r="A80" s="66" t="s">
        <v>501</v>
      </c>
      <c r="B80" s="66"/>
      <c r="C80" s="66"/>
      <c r="D80" s="66"/>
      <c r="E80" s="66"/>
      <c r="F80" s="66"/>
      <c r="G80" s="66"/>
      <c r="H80" s="66"/>
    </row>
    <row r="81" spans="1:8" s="67" customFormat="1" ht="23.25">
      <c r="A81" s="66" t="s">
        <v>910</v>
      </c>
      <c r="B81" s="66"/>
      <c r="C81" s="66"/>
      <c r="D81" s="66"/>
      <c r="E81" s="66"/>
      <c r="F81" s="66"/>
      <c r="G81" s="66"/>
      <c r="H81" s="66"/>
    </row>
    <row r="82" spans="1:8" s="67" customFormat="1" ht="23.25">
      <c r="A82" s="66" t="s">
        <v>443</v>
      </c>
      <c r="B82" s="66"/>
      <c r="C82" s="66"/>
      <c r="D82" s="66"/>
      <c r="E82" s="66"/>
      <c r="F82" s="66"/>
      <c r="G82" s="66"/>
      <c r="H82" s="66"/>
    </row>
    <row r="83" spans="1:8" s="67" customFormat="1" ht="23.25">
      <c r="A83" s="66" t="s">
        <v>444</v>
      </c>
      <c r="B83" s="66"/>
      <c r="C83" s="66"/>
      <c r="D83" s="66"/>
      <c r="E83" s="66"/>
      <c r="F83" s="66"/>
      <c r="G83" s="66"/>
      <c r="H83" s="66"/>
    </row>
    <row r="84" spans="1:8" s="67" customFormat="1" ht="23.25">
      <c r="A84" s="66" t="s">
        <v>445</v>
      </c>
      <c r="B84" s="66"/>
      <c r="C84" s="66"/>
      <c r="D84" s="66"/>
      <c r="E84" s="66"/>
      <c r="F84" s="66"/>
      <c r="G84" s="66"/>
      <c r="H84" s="66"/>
    </row>
    <row r="85" spans="1:8" s="67" customFormat="1" ht="23.25">
      <c r="A85" s="66" t="s">
        <v>493</v>
      </c>
      <c r="B85" s="66"/>
      <c r="C85" s="66"/>
      <c r="D85" s="66"/>
      <c r="E85" s="66"/>
      <c r="F85" s="66"/>
      <c r="G85" s="66"/>
      <c r="H85" s="66"/>
    </row>
    <row r="86" spans="1:8" s="67" customFormat="1" ht="23.25">
      <c r="A86" s="66" t="s">
        <v>495</v>
      </c>
      <c r="B86" s="66"/>
      <c r="C86" s="66"/>
      <c r="D86" s="66"/>
      <c r="E86" s="66"/>
      <c r="F86" s="66"/>
      <c r="G86" s="66"/>
      <c r="H86" s="66"/>
    </row>
    <row r="87" spans="1:8" s="67" customFormat="1" ht="23.25">
      <c r="A87" s="66" t="s">
        <v>496</v>
      </c>
      <c r="B87" s="66"/>
      <c r="C87" s="66"/>
      <c r="D87" s="66"/>
      <c r="E87" s="66"/>
      <c r="F87" s="66"/>
      <c r="G87" s="66"/>
      <c r="H87" s="66"/>
    </row>
    <row r="88" spans="1:8" s="67" customFormat="1" ht="23.25">
      <c r="A88" s="66" t="s">
        <v>494</v>
      </c>
      <c r="B88" s="66"/>
      <c r="C88" s="66"/>
      <c r="D88" s="66"/>
      <c r="E88" s="66"/>
      <c r="F88" s="66"/>
      <c r="G88" s="66"/>
      <c r="H88" s="66"/>
    </row>
    <row r="89" spans="1:8" s="67" customFormat="1" ht="23.25">
      <c r="A89" s="66" t="s">
        <v>446</v>
      </c>
      <c r="B89" s="66"/>
      <c r="C89" s="66"/>
      <c r="D89" s="66"/>
      <c r="E89" s="66"/>
      <c r="F89" s="66"/>
      <c r="G89" s="66"/>
      <c r="H89" s="66"/>
    </row>
    <row r="90" spans="1:8" s="67" customFormat="1" ht="23.25">
      <c r="A90" s="66" t="s">
        <v>497</v>
      </c>
      <c r="B90" s="66"/>
      <c r="C90" s="66"/>
      <c r="D90" s="66"/>
      <c r="E90" s="66"/>
      <c r="F90" s="66"/>
      <c r="G90" s="66"/>
      <c r="H90" s="66"/>
    </row>
    <row r="91" spans="1:8" s="67" customFormat="1" ht="23.25">
      <c r="A91" s="66" t="s">
        <v>498</v>
      </c>
      <c r="B91" s="66"/>
      <c r="C91" s="66"/>
      <c r="D91" s="66"/>
      <c r="E91" s="66"/>
      <c r="F91" s="66"/>
      <c r="G91" s="66"/>
      <c r="H91" s="66"/>
    </row>
    <row r="92" spans="1:8" s="67" customFormat="1" ht="23.25">
      <c r="A92" s="66" t="s">
        <v>641</v>
      </c>
      <c r="B92" s="66"/>
      <c r="C92" s="66"/>
      <c r="D92" s="66"/>
      <c r="E92" s="66"/>
      <c r="F92" s="66"/>
      <c r="G92" s="66"/>
      <c r="H92" s="66"/>
    </row>
    <row r="93" spans="1:8" s="67" customFormat="1" ht="23.25">
      <c r="A93" s="66" t="s">
        <v>911</v>
      </c>
      <c r="B93" s="66"/>
      <c r="C93" s="66"/>
      <c r="D93" s="66"/>
      <c r="E93" s="66"/>
      <c r="F93" s="66"/>
      <c r="G93" s="66"/>
      <c r="H93" s="66"/>
    </row>
    <row r="94" spans="1:8" s="67" customFormat="1" ht="23.25">
      <c r="A94" s="66" t="s">
        <v>447</v>
      </c>
      <c r="B94" s="66"/>
      <c r="C94" s="66"/>
      <c r="D94" s="66"/>
      <c r="E94" s="66"/>
      <c r="F94" s="66"/>
      <c r="G94" s="66"/>
      <c r="H94" s="74"/>
    </row>
    <row r="95" spans="1:8" s="67" customFormat="1" ht="23.25">
      <c r="A95" s="66" t="s">
        <v>454</v>
      </c>
      <c r="B95" s="66"/>
      <c r="C95" s="66"/>
      <c r="D95" s="66"/>
      <c r="E95" s="66"/>
      <c r="F95" s="66"/>
      <c r="G95" s="66"/>
      <c r="H95" s="66"/>
    </row>
    <row r="96" spans="1:8" s="67" customFormat="1" ht="23.25">
      <c r="A96" s="66" t="s">
        <v>455</v>
      </c>
      <c r="B96" s="66"/>
      <c r="C96" s="66"/>
      <c r="D96" s="66"/>
      <c r="E96" s="66"/>
      <c r="F96" s="66"/>
      <c r="G96" s="66"/>
      <c r="H96" s="66"/>
    </row>
    <row r="97" spans="1:8" s="67" customFormat="1" ht="23.25">
      <c r="A97" s="66" t="s">
        <v>456</v>
      </c>
      <c r="B97" s="66"/>
      <c r="C97" s="66"/>
      <c r="D97" s="66"/>
      <c r="E97" s="66"/>
      <c r="F97" s="66"/>
      <c r="G97" s="66"/>
      <c r="H97" s="66"/>
    </row>
    <row r="98" spans="1:8" s="67" customFormat="1" ht="23.25">
      <c r="A98" s="66" t="s">
        <v>897</v>
      </c>
      <c r="B98" s="66"/>
      <c r="C98" s="66"/>
      <c r="D98" s="66"/>
      <c r="E98" s="66"/>
      <c r="F98" s="66"/>
      <c r="G98" s="66"/>
      <c r="H98" s="66"/>
    </row>
    <row r="99" spans="1:8" s="67" customFormat="1" ht="23.25">
      <c r="A99" s="66" t="s">
        <v>499</v>
      </c>
      <c r="B99" s="66"/>
      <c r="C99" s="66"/>
      <c r="D99" s="66"/>
      <c r="E99" s="66"/>
      <c r="F99" s="66"/>
      <c r="G99" s="66"/>
      <c r="H99" s="66"/>
    </row>
    <row r="100" spans="1:8" s="67" customFormat="1" ht="23.25">
      <c r="A100" s="66" t="s">
        <v>448</v>
      </c>
      <c r="B100" s="66"/>
      <c r="C100" s="66"/>
      <c r="D100" s="66"/>
      <c r="E100" s="66"/>
      <c r="F100" s="66"/>
      <c r="G100" s="66"/>
      <c r="H100" s="66"/>
    </row>
    <row r="101" spans="1:8" s="67" customFormat="1" ht="23.25">
      <c r="A101" s="66" t="s">
        <v>512</v>
      </c>
      <c r="B101" s="66"/>
      <c r="C101" s="66"/>
      <c r="D101" s="66"/>
      <c r="E101" s="66"/>
      <c r="F101" s="66"/>
      <c r="G101" s="66"/>
      <c r="H101" s="66"/>
    </row>
    <row r="102" spans="1:8" s="67" customFormat="1" ht="23.25">
      <c r="A102" s="66" t="s">
        <v>500</v>
      </c>
      <c r="B102" s="66"/>
      <c r="C102" s="66"/>
      <c r="D102" s="66"/>
      <c r="E102" s="66"/>
      <c r="F102" s="66"/>
      <c r="G102" s="66"/>
      <c r="H102" s="66"/>
    </row>
    <row r="103" spans="1:8" s="67" customFormat="1" ht="12" customHeight="1">
      <c r="A103" s="66"/>
      <c r="B103" s="66"/>
      <c r="C103" s="66"/>
      <c r="D103" s="66"/>
      <c r="E103" s="66"/>
      <c r="F103" s="66"/>
      <c r="G103" s="66"/>
      <c r="H103" s="66"/>
    </row>
    <row r="104" spans="1:9" s="67" customFormat="1" ht="23.25">
      <c r="A104" s="146" t="s">
        <v>930</v>
      </c>
      <c r="B104" s="146"/>
      <c r="C104" s="146"/>
      <c r="D104" s="146"/>
      <c r="E104" s="146"/>
      <c r="F104" s="146"/>
      <c r="G104" s="146"/>
      <c r="H104" s="146"/>
      <c r="I104" s="64"/>
    </row>
    <row r="105" spans="1:9" s="67" customFormat="1" ht="23.25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s="67" customFormat="1" ht="23.25">
      <c r="A106" s="146" t="s">
        <v>931</v>
      </c>
      <c r="B106" s="146"/>
      <c r="C106" s="146"/>
      <c r="D106" s="146"/>
      <c r="E106" s="146"/>
      <c r="F106" s="146"/>
      <c r="G106" s="146"/>
      <c r="H106" s="146"/>
      <c r="I106" s="64"/>
    </row>
    <row r="107" spans="1:8" s="67" customFormat="1" ht="23.25">
      <c r="A107" s="544" t="s">
        <v>831</v>
      </c>
      <c r="B107" s="544"/>
      <c r="C107" s="544"/>
      <c r="D107" s="544"/>
      <c r="E107" s="544"/>
      <c r="F107" s="544"/>
      <c r="G107" s="544"/>
      <c r="H107" s="544"/>
    </row>
    <row r="108" spans="1:8" s="67" customFormat="1" ht="23.25">
      <c r="A108" s="66"/>
      <c r="B108" s="66"/>
      <c r="C108" s="66"/>
      <c r="D108" s="66"/>
      <c r="E108" s="66"/>
      <c r="F108" s="66"/>
      <c r="G108" s="66"/>
      <c r="H108" s="66"/>
    </row>
    <row r="109" spans="1:8" s="67" customFormat="1" ht="23.25">
      <c r="A109" s="66" t="s">
        <v>72</v>
      </c>
      <c r="B109" s="66"/>
      <c r="C109" s="66"/>
      <c r="D109" s="66"/>
      <c r="E109" s="66"/>
      <c r="F109" s="66"/>
      <c r="G109" s="66"/>
      <c r="H109" s="66"/>
    </row>
    <row r="110" spans="1:8" s="67" customFormat="1" ht="23.25">
      <c r="A110" s="66" t="s">
        <v>514</v>
      </c>
      <c r="B110" s="66"/>
      <c r="C110" s="66"/>
      <c r="D110" s="66"/>
      <c r="E110" s="66"/>
      <c r="F110" s="66"/>
      <c r="G110" s="66"/>
      <c r="H110" s="66"/>
    </row>
    <row r="111" spans="1:8" s="67" customFormat="1" ht="23.25">
      <c r="A111" s="66" t="s">
        <v>516</v>
      </c>
      <c r="B111" s="66"/>
      <c r="C111" s="66"/>
      <c r="D111" s="66"/>
      <c r="E111" s="66"/>
      <c r="F111" s="66"/>
      <c r="G111" s="66"/>
      <c r="H111" s="66"/>
    </row>
    <row r="112" spans="1:8" s="67" customFormat="1" ht="23.25">
      <c r="A112" s="66" t="s">
        <v>515</v>
      </c>
      <c r="B112" s="66"/>
      <c r="C112" s="66"/>
      <c r="D112" s="66"/>
      <c r="E112" s="66"/>
      <c r="F112" s="66"/>
      <c r="G112" s="66"/>
      <c r="H112" s="66"/>
    </row>
    <row r="113" spans="1:8" s="67" customFormat="1" ht="23.25">
      <c r="A113" s="66" t="s">
        <v>434</v>
      </c>
      <c r="B113" s="66"/>
      <c r="C113" s="66"/>
      <c r="D113" s="66"/>
      <c r="E113" s="66"/>
      <c r="F113" s="66"/>
      <c r="G113" s="66"/>
      <c r="H113" s="66"/>
    </row>
    <row r="114" spans="1:8" s="67" customFormat="1" ht="23.25">
      <c r="A114" s="66" t="s">
        <v>935</v>
      </c>
      <c r="B114" s="66"/>
      <c r="C114" s="66"/>
      <c r="D114" s="66"/>
      <c r="E114" s="66"/>
      <c r="F114" s="66"/>
      <c r="G114" s="66"/>
      <c r="H114" s="66"/>
    </row>
    <row r="115" spans="1:8" s="67" customFormat="1" ht="23.25">
      <c r="A115" s="66" t="s">
        <v>343</v>
      </c>
      <c r="B115" s="66"/>
      <c r="C115" s="66"/>
      <c r="D115" s="66"/>
      <c r="E115" s="66"/>
      <c r="G115" s="66"/>
      <c r="H115" s="66"/>
    </row>
    <row r="116" spans="1:8" s="67" customFormat="1" ht="23.25">
      <c r="A116" s="66" t="s">
        <v>344</v>
      </c>
      <c r="B116" s="66"/>
      <c r="C116" s="66"/>
      <c r="D116" s="66"/>
      <c r="E116" s="66"/>
      <c r="G116" s="66"/>
      <c r="H116" s="66"/>
    </row>
    <row r="117" spans="1:8" s="67" customFormat="1" ht="23.25">
      <c r="A117" s="66" t="s">
        <v>345</v>
      </c>
      <c r="B117" s="66"/>
      <c r="C117" s="66"/>
      <c r="D117" s="66"/>
      <c r="E117" s="66"/>
      <c r="G117" s="66"/>
      <c r="H117" s="66"/>
    </row>
    <row r="118" spans="1:8" s="67" customFormat="1" ht="23.25">
      <c r="A118" s="66"/>
      <c r="B118" s="542" t="s">
        <v>242</v>
      </c>
      <c r="C118" s="542"/>
      <c r="D118" s="542"/>
      <c r="E118" s="66"/>
      <c r="F118" s="542" t="s">
        <v>644</v>
      </c>
      <c r="G118" s="542"/>
      <c r="H118" s="542"/>
    </row>
    <row r="119" spans="1:8" s="67" customFormat="1" ht="23.25">
      <c r="A119" s="66"/>
      <c r="B119" s="70" t="s">
        <v>243</v>
      </c>
      <c r="C119" s="66"/>
      <c r="D119" s="70" t="s">
        <v>245</v>
      </c>
      <c r="F119" s="70" t="s">
        <v>243</v>
      </c>
      <c r="G119" s="66"/>
      <c r="H119" s="70" t="s">
        <v>245</v>
      </c>
    </row>
    <row r="120" spans="1:8" s="67" customFormat="1" ht="23.25">
      <c r="A120" s="66"/>
      <c r="B120" s="314" t="s">
        <v>244</v>
      </c>
      <c r="C120" s="316"/>
      <c r="D120" s="314" t="s">
        <v>244</v>
      </c>
      <c r="E120" s="318"/>
      <c r="F120" s="314" t="s">
        <v>244</v>
      </c>
      <c r="G120" s="316"/>
      <c r="H120" s="314" t="s">
        <v>244</v>
      </c>
    </row>
    <row r="121" spans="1:8" s="67" customFormat="1" ht="23.25">
      <c r="A121" s="66" t="s">
        <v>435</v>
      </c>
      <c r="B121" s="269">
        <v>28793773</v>
      </c>
      <c r="C121" s="66"/>
      <c r="D121" s="269">
        <v>287937730</v>
      </c>
      <c r="E121" s="66"/>
      <c r="F121" s="68">
        <v>5.19</v>
      </c>
      <c r="G121" s="66"/>
      <c r="H121" s="70">
        <v>0.52</v>
      </c>
    </row>
    <row r="122" spans="5:8" s="67" customFormat="1" ht="20.25" customHeight="1">
      <c r="E122" s="151"/>
      <c r="G122" s="297"/>
      <c r="H122" s="66"/>
    </row>
    <row r="123" spans="1:8" s="67" customFormat="1" ht="23.25">
      <c r="A123" s="69" t="s">
        <v>825</v>
      </c>
      <c r="B123" s="69"/>
      <c r="C123" s="69"/>
      <c r="D123" s="69"/>
      <c r="E123" s="66"/>
      <c r="F123" s="66"/>
      <c r="G123" s="66"/>
      <c r="H123" s="66"/>
    </row>
    <row r="124" spans="1:8" s="67" customFormat="1" ht="23.25">
      <c r="A124" s="66"/>
      <c r="B124" s="66"/>
      <c r="C124" s="66"/>
      <c r="D124" s="66"/>
      <c r="E124" s="66"/>
      <c r="F124" s="68" t="s">
        <v>436</v>
      </c>
      <c r="G124" s="70" t="s">
        <v>826</v>
      </c>
      <c r="H124" s="68" t="s">
        <v>312</v>
      </c>
    </row>
    <row r="125" spans="1:8" s="67" customFormat="1" ht="23.25">
      <c r="A125" s="66" t="s">
        <v>484</v>
      </c>
      <c r="B125" s="66"/>
      <c r="C125" s="66"/>
      <c r="D125" s="66"/>
      <c r="E125" s="66"/>
      <c r="F125" s="75">
        <v>236000000</v>
      </c>
      <c r="G125" s="70"/>
      <c r="H125" s="75">
        <v>164000000</v>
      </c>
    </row>
    <row r="126" spans="1:8" s="67" customFormat="1" ht="23.25">
      <c r="A126" s="66" t="s">
        <v>827</v>
      </c>
      <c r="B126" s="66"/>
      <c r="C126" s="66"/>
      <c r="D126" s="66"/>
      <c r="E126" s="66"/>
      <c r="F126" s="75">
        <v>75066.3</v>
      </c>
      <c r="G126" s="75"/>
      <c r="H126" s="75">
        <v>74958.63</v>
      </c>
    </row>
    <row r="127" spans="1:8" s="67" customFormat="1" ht="23.25">
      <c r="A127" s="66" t="s">
        <v>316</v>
      </c>
      <c r="B127" s="66"/>
      <c r="C127" s="66"/>
      <c r="D127" s="66"/>
      <c r="E127" s="66"/>
      <c r="F127" s="75">
        <v>625000000</v>
      </c>
      <c r="G127" s="75"/>
      <c r="H127" s="75">
        <v>270000000</v>
      </c>
    </row>
    <row r="128" spans="1:8" s="67" customFormat="1" ht="23.25">
      <c r="A128" s="151" t="s">
        <v>301</v>
      </c>
      <c r="B128" s="66"/>
      <c r="C128" s="66"/>
      <c r="D128" s="66"/>
      <c r="E128" s="66"/>
      <c r="F128" s="75">
        <v>65000000</v>
      </c>
      <c r="G128" s="75"/>
      <c r="H128" s="75">
        <v>230000000</v>
      </c>
    </row>
    <row r="129" spans="1:8" s="67" customFormat="1" ht="24" thickBot="1">
      <c r="A129" s="66" t="s">
        <v>828</v>
      </c>
      <c r="B129" s="66"/>
      <c r="C129" s="66"/>
      <c r="D129" s="66"/>
      <c r="E129" s="66"/>
      <c r="F129" s="76">
        <f>SUM(F125:F128)</f>
        <v>926075066.3</v>
      </c>
      <c r="G129" s="75"/>
      <c r="H129" s="76">
        <f>SUM(H125:H128)</f>
        <v>664074958.63</v>
      </c>
    </row>
    <row r="130" spans="1:8" s="67" customFormat="1" ht="24" thickTop="1">
      <c r="A130" s="66" t="s">
        <v>349</v>
      </c>
      <c r="B130" s="66"/>
      <c r="C130" s="66"/>
      <c r="D130" s="66"/>
      <c r="E130" s="66"/>
      <c r="F130" s="295"/>
      <c r="G130" s="75"/>
      <c r="H130" s="295"/>
    </row>
    <row r="131" spans="1:8" s="67" customFormat="1" ht="23.25">
      <c r="A131" s="66" t="s">
        <v>346</v>
      </c>
      <c r="B131" s="66"/>
      <c r="C131" s="66"/>
      <c r="D131" s="66"/>
      <c r="E131" s="66"/>
      <c r="F131" s="295"/>
      <c r="G131" s="75"/>
      <c r="H131" s="295"/>
    </row>
    <row r="132" spans="1:8" s="67" customFormat="1" ht="23.25">
      <c r="A132" s="66" t="s">
        <v>347</v>
      </c>
      <c r="B132" s="66"/>
      <c r="C132" s="66"/>
      <c r="D132" s="66"/>
      <c r="E132" s="66"/>
      <c r="F132" s="71"/>
      <c r="G132" s="71"/>
      <c r="H132" s="71"/>
    </row>
    <row r="133" spans="1:8" s="67" customFormat="1" ht="23.25">
      <c r="A133" s="66" t="s">
        <v>348</v>
      </c>
      <c r="B133" s="66"/>
      <c r="C133" s="66"/>
      <c r="D133" s="66"/>
      <c r="E133" s="66"/>
      <c r="F133" s="71"/>
      <c r="G133" s="71"/>
      <c r="H133" s="71"/>
    </row>
    <row r="134" spans="1:8" s="67" customFormat="1" ht="23.25">
      <c r="A134" s="66"/>
      <c r="B134" s="66"/>
      <c r="C134" s="66"/>
      <c r="D134" s="66"/>
      <c r="E134" s="66"/>
      <c r="F134" s="71"/>
      <c r="G134" s="71"/>
      <c r="H134" s="71"/>
    </row>
    <row r="135" spans="1:8" s="67" customFormat="1" ht="23.25">
      <c r="A135" s="66"/>
      <c r="B135" s="66"/>
      <c r="C135" s="66"/>
      <c r="D135" s="66"/>
      <c r="E135" s="66"/>
      <c r="F135" s="71"/>
      <c r="G135" s="71"/>
      <c r="H135" s="71"/>
    </row>
    <row r="136" spans="1:8" s="67" customFormat="1" ht="23.25">
      <c r="A136" s="66"/>
      <c r="B136" s="66"/>
      <c r="C136" s="66"/>
      <c r="D136" s="66"/>
      <c r="E136" s="66"/>
      <c r="F136" s="71"/>
      <c r="G136" s="71"/>
      <c r="H136" s="71"/>
    </row>
    <row r="137" spans="1:8" s="67" customFormat="1" ht="23.25">
      <c r="A137" s="66"/>
      <c r="B137" s="66"/>
      <c r="C137" s="66"/>
      <c r="D137" s="66"/>
      <c r="E137" s="66"/>
      <c r="F137" s="71"/>
      <c r="G137" s="71"/>
      <c r="H137" s="71"/>
    </row>
    <row r="138" spans="1:8" s="67" customFormat="1" ht="23.25">
      <c r="A138" s="66"/>
      <c r="B138" s="66"/>
      <c r="C138" s="66"/>
      <c r="D138" s="66"/>
      <c r="E138" s="66"/>
      <c r="F138" s="71"/>
      <c r="G138" s="71"/>
      <c r="H138" s="71"/>
    </row>
    <row r="139" spans="1:9" s="67" customFormat="1" ht="22.5" customHeight="1">
      <c r="A139" s="146" t="s">
        <v>930</v>
      </c>
      <c r="B139" s="146"/>
      <c r="C139" s="146"/>
      <c r="D139" s="146"/>
      <c r="E139" s="146"/>
      <c r="F139" s="146"/>
      <c r="G139" s="146"/>
      <c r="H139" s="146"/>
      <c r="I139" s="64"/>
    </row>
    <row r="140" spans="1:9" s="67" customFormat="1" ht="23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s="67" customFormat="1" ht="18" customHeight="1">
      <c r="A141" s="146" t="s">
        <v>931</v>
      </c>
      <c r="B141" s="146"/>
      <c r="C141" s="146"/>
      <c r="D141" s="146"/>
      <c r="E141" s="146"/>
      <c r="F141" s="146"/>
      <c r="G141" s="146"/>
      <c r="H141" s="146"/>
      <c r="I141" s="64"/>
    </row>
  </sheetData>
  <mergeCells count="7">
    <mergeCell ref="A1:H1"/>
    <mergeCell ref="A2:H2"/>
    <mergeCell ref="F118:H118"/>
    <mergeCell ref="B118:D118"/>
    <mergeCell ref="A38:H38"/>
    <mergeCell ref="A107:H107"/>
    <mergeCell ref="A4:H4"/>
  </mergeCells>
  <printOptions/>
  <pageMargins left="0.5905511811023623" right="0.11811023622047245" top="0.5511811023622047" bottom="0.4724409448818898" header="0.2362204724409449" footer="0.31496062992125984"/>
  <pageSetup horizontalDpi="180" verticalDpi="180" orientation="portrait" paperSize="9" r:id="rId1"/>
  <rowBreaks count="1" manualBreakCount="1">
    <brk id="10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2" sqref="A2"/>
    </sheetView>
  </sheetViews>
  <sheetFormatPr defaultColWidth="9.33203125" defaultRowHeight="21.75" customHeight="1"/>
  <cols>
    <col min="1" max="1" width="40" style="24" customWidth="1"/>
    <col min="2" max="2" width="17.83203125" style="23" customWidth="1"/>
    <col min="3" max="3" width="1.0078125" style="23" customWidth="1"/>
    <col min="4" max="4" width="16" style="23" customWidth="1"/>
    <col min="5" max="5" width="1.171875" style="23" customWidth="1"/>
    <col min="6" max="6" width="16.83203125" style="23" customWidth="1"/>
    <col min="7" max="7" width="1.171875" style="23" customWidth="1"/>
    <col min="8" max="8" width="17.83203125" style="23" customWidth="1"/>
    <col min="9" max="9" width="3.66015625" style="24" customWidth="1"/>
    <col min="10" max="16384" width="9.33203125" style="24" customWidth="1"/>
  </cols>
  <sheetData>
    <row r="1" spans="1:8" ht="23.25" customHeight="1">
      <c r="A1" s="511" t="s">
        <v>690</v>
      </c>
      <c r="B1" s="511"/>
      <c r="C1" s="511"/>
      <c r="D1" s="511"/>
      <c r="E1" s="511"/>
      <c r="F1" s="511"/>
      <c r="G1" s="511"/>
      <c r="H1" s="511"/>
    </row>
    <row r="2" ht="23.25" customHeight="1"/>
    <row r="3" ht="23.25" customHeight="1">
      <c r="A3" s="24" t="s">
        <v>961</v>
      </c>
    </row>
    <row r="4" ht="23.25" customHeight="1">
      <c r="H4" s="25" t="s">
        <v>322</v>
      </c>
    </row>
    <row r="5" spans="2:8" ht="23.25" customHeight="1">
      <c r="B5" s="19" t="s">
        <v>313</v>
      </c>
      <c r="C5" s="25"/>
      <c r="D5" s="19" t="s">
        <v>323</v>
      </c>
      <c r="E5" s="25"/>
      <c r="F5" s="19" t="s">
        <v>324</v>
      </c>
      <c r="G5" s="25"/>
      <c r="H5" s="19" t="s">
        <v>218</v>
      </c>
    </row>
    <row r="6" spans="1:8" ht="23.25" customHeight="1">
      <c r="A6" s="47" t="s">
        <v>166</v>
      </c>
      <c r="B6" s="48"/>
      <c r="C6" s="25"/>
      <c r="D6" s="48"/>
      <c r="E6" s="25"/>
      <c r="F6" s="48"/>
      <c r="G6" s="25"/>
      <c r="H6" s="48"/>
    </row>
    <row r="7" spans="1:8" ht="23.25" customHeight="1">
      <c r="A7" s="24" t="s">
        <v>167</v>
      </c>
      <c r="B7" s="23">
        <v>989452050.49</v>
      </c>
      <c r="D7" s="23">
        <v>0</v>
      </c>
      <c r="F7" s="23">
        <v>0</v>
      </c>
      <c r="H7" s="23">
        <f>B7+D7-F7</f>
        <v>989452050.49</v>
      </c>
    </row>
    <row r="8" spans="1:8" ht="23.25" customHeight="1">
      <c r="A8" s="24" t="s">
        <v>168</v>
      </c>
      <c r="B8" s="23">
        <v>604430257.81</v>
      </c>
      <c r="D8" s="23">
        <v>0</v>
      </c>
      <c r="F8" s="23">
        <v>-4748667</v>
      </c>
      <c r="H8" s="23">
        <v>599681590.81</v>
      </c>
    </row>
    <row r="9" spans="1:8" ht="23.25" customHeight="1">
      <c r="A9" s="24" t="s">
        <v>169</v>
      </c>
      <c r="B9" s="23">
        <v>423582619.22</v>
      </c>
      <c r="D9" s="23">
        <v>7633545.78</v>
      </c>
      <c r="F9" s="23">
        <v>-1409353.51</v>
      </c>
      <c r="H9" s="23">
        <v>429806811.49</v>
      </c>
    </row>
    <row r="10" spans="1:8" ht="23.25" customHeight="1">
      <c r="A10" s="24" t="s">
        <v>170</v>
      </c>
      <c r="B10" s="23">
        <v>216478947.25</v>
      </c>
      <c r="D10" s="23">
        <v>298660</v>
      </c>
      <c r="F10" s="23">
        <v>-163630.33</v>
      </c>
      <c r="H10" s="23">
        <v>216613976.92</v>
      </c>
    </row>
    <row r="11" spans="1:8" ht="23.25" customHeight="1">
      <c r="A11" s="24" t="s">
        <v>171</v>
      </c>
      <c r="B11" s="23">
        <v>171717161.42</v>
      </c>
      <c r="D11" s="23">
        <v>14702279</v>
      </c>
      <c r="F11" s="23">
        <v>0</v>
      </c>
      <c r="H11" s="23">
        <v>186419440.42</v>
      </c>
    </row>
    <row r="12" spans="1:8" ht="23.25" customHeight="1">
      <c r="A12" s="24" t="s">
        <v>172</v>
      </c>
      <c r="B12" s="33">
        <f>SUM(B7:B11)</f>
        <v>2405661036.19</v>
      </c>
      <c r="D12" s="33">
        <f>SUM(D7:D11)</f>
        <v>22634484.78</v>
      </c>
      <c r="F12" s="33">
        <f>SUM(F7:F11)</f>
        <v>-6321650.84</v>
      </c>
      <c r="H12" s="33">
        <f>SUM(H7:H11)</f>
        <v>2421973870.13</v>
      </c>
    </row>
    <row r="13" ht="23.25" customHeight="1">
      <c r="A13" s="47" t="s">
        <v>173</v>
      </c>
    </row>
    <row r="14" spans="1:8" ht="23.25" customHeight="1">
      <c r="A14" s="24" t="s">
        <v>168</v>
      </c>
      <c r="B14" s="23">
        <v>-330946157.19</v>
      </c>
      <c r="D14" s="23">
        <v>-6964196.28</v>
      </c>
      <c r="F14" s="23">
        <v>0</v>
      </c>
      <c r="H14" s="23">
        <v>-337910353.47</v>
      </c>
    </row>
    <row r="15" spans="1:8" ht="23.25" customHeight="1">
      <c r="A15" s="24" t="s">
        <v>169</v>
      </c>
      <c r="B15" s="23">
        <v>-295303330.97</v>
      </c>
      <c r="D15" s="23">
        <v>-12285690.2</v>
      </c>
      <c r="F15" s="23">
        <v>1357918.61</v>
      </c>
      <c r="H15" s="23">
        <v>-306231102.56</v>
      </c>
    </row>
    <row r="16" spans="1:8" ht="23.25" customHeight="1">
      <c r="A16" s="24" t="s">
        <v>170</v>
      </c>
      <c r="B16" s="23">
        <v>-199897979.72</v>
      </c>
      <c r="D16" s="23">
        <v>-1227317.97</v>
      </c>
      <c r="F16" s="23">
        <v>66998</v>
      </c>
      <c r="H16" s="23">
        <v>-201058299.69</v>
      </c>
    </row>
    <row r="17" spans="1:8" ht="23.25" customHeight="1">
      <c r="A17" s="24" t="s">
        <v>174</v>
      </c>
      <c r="B17" s="33">
        <f>SUM(B14:B16)</f>
        <v>-826147467.8800001</v>
      </c>
      <c r="C17" s="23">
        <f aca="true" t="shared" si="0" ref="C17:H17">SUM(C14:C16)</f>
        <v>0</v>
      </c>
      <c r="D17" s="33">
        <f t="shared" si="0"/>
        <v>-20477204.45</v>
      </c>
      <c r="E17" s="23">
        <f t="shared" si="0"/>
        <v>0</v>
      </c>
      <c r="F17" s="33">
        <f t="shared" si="0"/>
        <v>1424916.61</v>
      </c>
      <c r="H17" s="33">
        <f t="shared" si="0"/>
        <v>-845199755.72</v>
      </c>
    </row>
    <row r="18" spans="1:8" ht="23.25" customHeight="1">
      <c r="A18" s="24" t="s">
        <v>175</v>
      </c>
      <c r="B18" s="23">
        <v>1579513568.31</v>
      </c>
      <c r="C18" s="23">
        <f>C12-C17</f>
        <v>0</v>
      </c>
      <c r="D18" s="23">
        <f>D12+D17</f>
        <v>2157280.330000002</v>
      </c>
      <c r="E18" s="23">
        <f>E12-E17</f>
        <v>0</v>
      </c>
      <c r="F18" s="23">
        <f>F12+F17</f>
        <v>-4896734.2299999995</v>
      </c>
      <c r="H18" s="23">
        <v>1576774114.41</v>
      </c>
    </row>
    <row r="19" spans="1:8" ht="23.25" customHeight="1">
      <c r="A19" s="24" t="s">
        <v>176</v>
      </c>
      <c r="B19" s="23">
        <v>116808496.65</v>
      </c>
      <c r="D19" s="23">
        <v>0</v>
      </c>
      <c r="F19" s="23">
        <v>-1936378.58</v>
      </c>
      <c r="H19" s="23">
        <v>114872118.07</v>
      </c>
    </row>
    <row r="20" spans="1:8" ht="23.25" customHeight="1" thickBot="1">
      <c r="A20" s="24" t="s">
        <v>352</v>
      </c>
      <c r="B20" s="34">
        <f>SUM(B18:B19)</f>
        <v>1696322064.96</v>
      </c>
      <c r="C20" s="38">
        <f aca="true" t="shared" si="1" ref="C20:H20">SUM(C18:C19)</f>
        <v>0</v>
      </c>
      <c r="D20" s="34">
        <f t="shared" si="1"/>
        <v>2157280.330000002</v>
      </c>
      <c r="E20" s="38">
        <f t="shared" si="1"/>
        <v>0</v>
      </c>
      <c r="F20" s="34">
        <f t="shared" si="1"/>
        <v>-6833112.81</v>
      </c>
      <c r="G20" s="38"/>
      <c r="H20" s="34">
        <f t="shared" si="1"/>
        <v>1691646232.48</v>
      </c>
    </row>
    <row r="21" spans="1:8" ht="23.25" customHeight="1" thickTop="1">
      <c r="A21" s="24" t="s">
        <v>353</v>
      </c>
      <c r="H21" s="23">
        <v>22413583.03</v>
      </c>
    </row>
    <row r="22" ht="23.25" customHeight="1"/>
    <row r="23" spans="1:7" ht="23.25" customHeight="1">
      <c r="A23" s="24" t="s">
        <v>58</v>
      </c>
      <c r="F23" s="25"/>
      <c r="G23" s="25" t="s">
        <v>220</v>
      </c>
    </row>
    <row r="24" ht="23.25" customHeight="1">
      <c r="A24" s="24" t="s">
        <v>326</v>
      </c>
    </row>
    <row r="25" spans="1:8" ht="23.25" customHeight="1">
      <c r="A25" s="24" t="s">
        <v>328</v>
      </c>
      <c r="F25" s="23">
        <v>450818686.74</v>
      </c>
      <c r="H25" s="23">
        <v>445194739.64</v>
      </c>
    </row>
    <row r="26" spans="1:8" ht="23.25" customHeight="1">
      <c r="A26" s="24" t="s">
        <v>330</v>
      </c>
      <c r="F26" s="23">
        <v>-450803859.74</v>
      </c>
      <c r="H26" s="23">
        <v>-445179930.64</v>
      </c>
    </row>
    <row r="27" spans="1:8" ht="23.25" customHeight="1" thickBot="1">
      <c r="A27" s="24" t="s">
        <v>329</v>
      </c>
      <c r="F27" s="34">
        <f>+F25+F26</f>
        <v>14827</v>
      </c>
      <c r="H27" s="34">
        <f>+H25+H26</f>
        <v>14809</v>
      </c>
    </row>
    <row r="28" spans="1:8" ht="23.25" customHeight="1" thickTop="1">
      <c r="A28" s="24" t="s">
        <v>327</v>
      </c>
      <c r="F28" s="142" t="s">
        <v>875</v>
      </c>
      <c r="G28" s="44"/>
      <c r="H28" s="142" t="s">
        <v>221</v>
      </c>
    </row>
    <row r="29" ht="23.25" customHeight="1"/>
    <row r="30" ht="23.25" customHeight="1"/>
    <row r="31" ht="23.25" customHeight="1"/>
    <row r="32" spans="1:8" ht="23.25" customHeight="1">
      <c r="A32" s="510" t="s">
        <v>930</v>
      </c>
      <c r="B32" s="510"/>
      <c r="C32" s="510"/>
      <c r="D32" s="510"/>
      <c r="E32" s="510"/>
      <c r="F32" s="510"/>
      <c r="G32" s="510"/>
      <c r="H32" s="510"/>
    </row>
    <row r="33" spans="1:8" ht="23.25" customHeight="1">
      <c r="A33" s="47"/>
      <c r="B33" s="49"/>
      <c r="C33" s="49"/>
      <c r="D33" s="49"/>
      <c r="E33" s="49"/>
      <c r="F33" s="49"/>
      <c r="G33" s="49"/>
      <c r="H33" s="49"/>
    </row>
    <row r="34" spans="1:8" ht="23.25" customHeight="1">
      <c r="A34" s="510" t="s">
        <v>331</v>
      </c>
      <c r="B34" s="510"/>
      <c r="C34" s="510"/>
      <c r="D34" s="510"/>
      <c r="E34" s="510"/>
      <c r="F34" s="510"/>
      <c r="G34" s="510"/>
      <c r="H34" s="510"/>
    </row>
  </sheetData>
  <mergeCells count="3">
    <mergeCell ref="A32:H32"/>
    <mergeCell ref="A34:H34"/>
    <mergeCell ref="A1:H1"/>
  </mergeCells>
  <printOptions/>
  <pageMargins left="0.5511811023622047" right="0.2362204724409449" top="0.5511811023622047" bottom="0.35433070866141736" header="0.2362204724409449" footer="0.2362204724409449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2" sqref="A2"/>
    </sheetView>
  </sheetViews>
  <sheetFormatPr defaultColWidth="9.33203125" defaultRowHeight="21"/>
  <cols>
    <col min="1" max="1" width="14.66015625" style="24" customWidth="1"/>
    <col min="2" max="2" width="8" style="24" customWidth="1"/>
    <col min="3" max="3" width="17.16015625" style="24" bestFit="1" customWidth="1"/>
    <col min="4" max="4" width="17.16015625" style="24" customWidth="1"/>
    <col min="5" max="6" width="17.5" style="23" customWidth="1"/>
    <col min="7" max="7" width="4" style="23" customWidth="1"/>
    <col min="8" max="8" width="15.83203125" style="23" customWidth="1"/>
    <col min="9" max="9" width="19" style="23" customWidth="1"/>
    <col min="10" max="10" width="2.33203125" style="24" customWidth="1"/>
    <col min="11" max="11" width="12.66015625" style="24" customWidth="1"/>
    <col min="12" max="16384" width="9.33203125" style="24" customWidth="1"/>
  </cols>
  <sheetData>
    <row r="1" spans="1:9" ht="23.25">
      <c r="A1" s="152" t="s">
        <v>358</v>
      </c>
      <c r="B1" s="152"/>
      <c r="C1" s="152"/>
      <c r="D1" s="152"/>
      <c r="E1" s="152"/>
      <c r="F1" s="152"/>
      <c r="G1" s="152"/>
      <c r="H1" s="152"/>
      <c r="I1" s="152"/>
    </row>
    <row r="2" ht="23.25">
      <c r="A2" s="24" t="s">
        <v>739</v>
      </c>
    </row>
    <row r="3" ht="23.25">
      <c r="I3" s="22" t="s">
        <v>267</v>
      </c>
    </row>
    <row r="4" spans="1:9" s="10" customFormat="1" ht="23.25">
      <c r="A4" s="590" t="s">
        <v>770</v>
      </c>
      <c r="B4" s="273" t="s">
        <v>740</v>
      </c>
      <c r="C4" s="273" t="s">
        <v>742</v>
      </c>
      <c r="D4" s="590" t="s">
        <v>856</v>
      </c>
      <c r="E4" s="276" t="s">
        <v>744</v>
      </c>
      <c r="F4" s="276"/>
      <c r="G4" s="276" t="s">
        <v>745</v>
      </c>
      <c r="H4" s="284"/>
      <c r="I4" s="275"/>
    </row>
    <row r="5" spans="1:9" s="10" customFormat="1" ht="23.25">
      <c r="A5" s="576"/>
      <c r="B5" s="2" t="s">
        <v>741</v>
      </c>
      <c r="C5" s="96" t="s">
        <v>743</v>
      </c>
      <c r="D5" s="576"/>
      <c r="E5" s="277" t="s">
        <v>218</v>
      </c>
      <c r="F5" s="277" t="s">
        <v>313</v>
      </c>
      <c r="G5" s="276" t="s">
        <v>218</v>
      </c>
      <c r="H5" s="351"/>
      <c r="I5" s="279" t="s">
        <v>313</v>
      </c>
    </row>
    <row r="6" spans="1:9" ht="23.25">
      <c r="A6" s="43" t="s">
        <v>325</v>
      </c>
      <c r="B6" s="94">
        <v>6</v>
      </c>
      <c r="C6" s="94" t="s">
        <v>916</v>
      </c>
      <c r="D6" s="103">
        <v>47406000</v>
      </c>
      <c r="E6" s="103">
        <v>23699019.33</v>
      </c>
      <c r="F6" s="103">
        <v>24066894.66</v>
      </c>
      <c r="G6" s="280" t="s">
        <v>354</v>
      </c>
      <c r="H6" s="286"/>
      <c r="I6" s="349">
        <v>29817199.45</v>
      </c>
    </row>
    <row r="7" spans="1:9" ht="23.25">
      <c r="A7" s="43" t="s">
        <v>746</v>
      </c>
      <c r="B7" s="94">
        <v>8</v>
      </c>
      <c r="C7" s="94" t="s">
        <v>749</v>
      </c>
      <c r="D7" s="103">
        <v>40258000</v>
      </c>
      <c r="E7" s="103">
        <v>22290477.62</v>
      </c>
      <c r="F7" s="103">
        <v>22748181.67</v>
      </c>
      <c r="G7" s="280" t="s">
        <v>355</v>
      </c>
      <c r="H7" s="286"/>
      <c r="I7" s="349">
        <v>7408197.74</v>
      </c>
    </row>
    <row r="8" spans="1:9" ht="23.25">
      <c r="A8" s="43" t="s">
        <v>747</v>
      </c>
      <c r="B8" s="94">
        <v>9</v>
      </c>
      <c r="C8" s="94" t="s">
        <v>750</v>
      </c>
      <c r="D8" s="103">
        <v>114610253</v>
      </c>
      <c r="E8" s="103">
        <v>68882621.12</v>
      </c>
      <c r="F8" s="103">
        <v>69993420.32</v>
      </c>
      <c r="G8" s="281" t="s">
        <v>356</v>
      </c>
      <c r="H8" s="287"/>
      <c r="I8" s="349">
        <v>6900877.9</v>
      </c>
    </row>
    <row r="9" spans="1:9" ht="24" thickBot="1">
      <c r="A9" s="290" t="s">
        <v>927</v>
      </c>
      <c r="B9" s="274">
        <f>SUM(B6:B8)</f>
        <v>23</v>
      </c>
      <c r="C9" s="274"/>
      <c r="D9" s="128">
        <f>SUM(D6:D8)</f>
        <v>202274253</v>
      </c>
      <c r="E9" s="128">
        <f>SUM(E6:E8)</f>
        <v>114872118.07000001</v>
      </c>
      <c r="F9" s="128">
        <f>SUM(F6:F8)</f>
        <v>116808496.64999999</v>
      </c>
      <c r="G9" s="282" t="s">
        <v>357</v>
      </c>
      <c r="H9" s="288"/>
      <c r="I9" s="350">
        <f>SUM(I6:I8)</f>
        <v>44126275.089999996</v>
      </c>
    </row>
    <row r="10" ht="24" thickTop="1">
      <c r="D10" s="23"/>
    </row>
    <row r="11" spans="1:7" s="67" customFormat="1" ht="23.25">
      <c r="A11" s="69" t="s">
        <v>962</v>
      </c>
      <c r="B11" s="66"/>
      <c r="C11" s="71"/>
      <c r="D11" s="71"/>
      <c r="E11" s="71"/>
      <c r="F11" s="71"/>
      <c r="G11" s="71"/>
    </row>
    <row r="12" spans="1:8" s="67" customFormat="1" ht="23.25">
      <c r="A12" s="69"/>
      <c r="B12" s="66"/>
      <c r="C12" s="71"/>
      <c r="D12" s="71"/>
      <c r="E12" s="71"/>
      <c r="F12" s="68" t="s">
        <v>436</v>
      </c>
      <c r="G12" s="70"/>
      <c r="H12" s="166" t="s">
        <v>312</v>
      </c>
    </row>
    <row r="13" spans="1:8" s="67" customFormat="1" ht="23.25">
      <c r="A13" s="66" t="s">
        <v>304</v>
      </c>
      <c r="B13" s="66"/>
      <c r="C13" s="71"/>
      <c r="D13" s="71"/>
      <c r="E13" s="71"/>
      <c r="F13" s="368" t="s">
        <v>844</v>
      </c>
      <c r="G13" s="23"/>
      <c r="H13" s="368" t="s">
        <v>844</v>
      </c>
    </row>
    <row r="14" spans="1:8" s="67" customFormat="1" ht="23.25">
      <c r="A14" s="66" t="s">
        <v>196</v>
      </c>
      <c r="B14" s="66"/>
      <c r="C14" s="71"/>
      <c r="D14" s="71"/>
      <c r="E14" s="71"/>
      <c r="F14" s="345">
        <v>812913707</v>
      </c>
      <c r="G14" s="23"/>
      <c r="H14" s="345">
        <v>812913707</v>
      </c>
    </row>
    <row r="15" spans="1:8" s="67" customFormat="1" ht="23.25">
      <c r="A15" s="66" t="s">
        <v>197</v>
      </c>
      <c r="B15" s="66"/>
      <c r="C15" s="71"/>
      <c r="D15" s="71"/>
      <c r="E15" s="71"/>
      <c r="F15" s="346">
        <v>8105304.11</v>
      </c>
      <c r="G15" s="23"/>
      <c r="H15" s="346">
        <v>8105304.11</v>
      </c>
    </row>
    <row r="16" spans="1:8" s="67" customFormat="1" ht="23.25">
      <c r="A16" s="66" t="s">
        <v>305</v>
      </c>
      <c r="B16" s="66"/>
      <c r="C16" s="71"/>
      <c r="D16" s="71"/>
      <c r="E16" s="71"/>
      <c r="F16" s="347">
        <f>SUM(F13:F15)</f>
        <v>821019011.11</v>
      </c>
      <c r="G16" s="23"/>
      <c r="H16" s="347">
        <f>SUM(H13:H15)</f>
        <v>821019011.11</v>
      </c>
    </row>
    <row r="17" spans="1:8" s="67" customFormat="1" ht="23.25">
      <c r="A17" s="66" t="s">
        <v>198</v>
      </c>
      <c r="B17" s="66"/>
      <c r="C17" s="71"/>
      <c r="D17" s="71"/>
      <c r="E17" s="71"/>
      <c r="F17" s="346">
        <v>-8105300.11</v>
      </c>
      <c r="G17" s="23"/>
      <c r="H17" s="346">
        <v>-8105300.11</v>
      </c>
    </row>
    <row r="18" spans="1:8" s="67" customFormat="1" ht="23.25">
      <c r="A18" s="66" t="s">
        <v>212</v>
      </c>
      <c r="B18" s="66"/>
      <c r="C18" s="71"/>
      <c r="D18" s="71"/>
      <c r="E18" s="71"/>
      <c r="F18" s="347">
        <f>SUM(F16:F17)</f>
        <v>812913711</v>
      </c>
      <c r="G18" s="23"/>
      <c r="H18" s="347">
        <v>812913711</v>
      </c>
    </row>
    <row r="19" spans="1:8" s="67" customFormat="1" ht="23.25">
      <c r="A19" s="66" t="s">
        <v>199</v>
      </c>
      <c r="B19" s="66"/>
      <c r="C19" s="71"/>
      <c r="D19" s="71"/>
      <c r="E19" s="71"/>
      <c r="F19" s="346">
        <v>-181357684</v>
      </c>
      <c r="G19" s="23"/>
      <c r="H19" s="346">
        <v>-181357684</v>
      </c>
    </row>
    <row r="20" spans="1:8" s="67" customFormat="1" ht="24" thickBot="1">
      <c r="A20" s="66" t="s">
        <v>200</v>
      </c>
      <c r="B20" s="66"/>
      <c r="C20" s="71"/>
      <c r="D20" s="71"/>
      <c r="E20" s="71"/>
      <c r="F20" s="348">
        <f>SUM(F18:F19)</f>
        <v>631556027</v>
      </c>
      <c r="G20" s="23"/>
      <c r="H20" s="348">
        <f>SUM(H18:H19)</f>
        <v>631556027</v>
      </c>
    </row>
    <row r="21" spans="1:8" s="67" customFormat="1" ht="24" thickTop="1">
      <c r="A21" s="66"/>
      <c r="B21" s="66"/>
      <c r="C21" s="71"/>
      <c r="D21" s="71"/>
      <c r="E21" s="71"/>
      <c r="F21" s="324"/>
      <c r="G21" s="23"/>
      <c r="H21" s="337"/>
    </row>
    <row r="22" spans="1:9" s="67" customFormat="1" ht="23.25">
      <c r="A22" s="24" t="s">
        <v>205</v>
      </c>
      <c r="B22" s="101"/>
      <c r="C22" s="101"/>
      <c r="D22" s="101"/>
      <c r="E22" s="101"/>
      <c r="F22" s="101"/>
      <c r="G22" s="101"/>
      <c r="H22" s="101"/>
      <c r="I22" s="101"/>
    </row>
    <row r="23" spans="1:9" s="67" customFormat="1" ht="23.25">
      <c r="A23" s="24" t="s">
        <v>303</v>
      </c>
      <c r="B23" s="101"/>
      <c r="C23" s="101"/>
      <c r="D23" s="101"/>
      <c r="E23" s="101"/>
      <c r="F23" s="101"/>
      <c r="G23" s="101"/>
      <c r="H23" s="101"/>
      <c r="I23" s="101"/>
    </row>
    <row r="24" spans="1:9" s="67" customFormat="1" ht="23.25">
      <c r="A24" s="24" t="s">
        <v>302</v>
      </c>
      <c r="B24" s="101"/>
      <c r="C24" s="101"/>
      <c r="D24" s="101"/>
      <c r="E24" s="101"/>
      <c r="F24" s="101"/>
      <c r="G24" s="101"/>
      <c r="H24" s="101"/>
      <c r="I24" s="101"/>
    </row>
    <row r="25" spans="1:9" s="67" customFormat="1" ht="23.25">
      <c r="A25" s="101"/>
      <c r="B25" s="101"/>
      <c r="C25" s="101"/>
      <c r="D25" s="101"/>
      <c r="E25" s="101"/>
      <c r="F25" s="101"/>
      <c r="G25" s="101"/>
      <c r="H25" s="101"/>
      <c r="I25" s="101"/>
    </row>
    <row r="26" spans="1:8" s="101" customFormat="1" ht="33" customHeight="1">
      <c r="A26" s="333" t="s">
        <v>186</v>
      </c>
      <c r="B26" s="333"/>
      <c r="C26" s="89" t="s">
        <v>187</v>
      </c>
      <c r="D26" s="285" t="s">
        <v>188</v>
      </c>
      <c r="E26" s="285"/>
      <c r="F26" s="285"/>
      <c r="G26" s="285"/>
      <c r="H26" s="89" t="s">
        <v>189</v>
      </c>
    </row>
    <row r="27" spans="1:8" s="101" customFormat="1" ht="21">
      <c r="A27" s="334"/>
      <c r="B27" s="335"/>
      <c r="C27" s="106"/>
      <c r="D27" s="96" t="s">
        <v>190</v>
      </c>
      <c r="E27" s="96" t="s">
        <v>191</v>
      </c>
      <c r="F27" s="336" t="s">
        <v>835</v>
      </c>
      <c r="G27" s="336"/>
      <c r="H27" s="96" t="s">
        <v>192</v>
      </c>
    </row>
    <row r="28" spans="1:8" s="101" customFormat="1" ht="24.75" customHeight="1">
      <c r="A28" s="338" t="s">
        <v>193</v>
      </c>
      <c r="B28" s="45"/>
      <c r="C28" s="339">
        <v>520740667</v>
      </c>
      <c r="D28" s="339">
        <v>407700000</v>
      </c>
      <c r="E28" s="339">
        <v>0</v>
      </c>
      <c r="F28" s="340">
        <f>SUM(D28:E28)</f>
        <v>407700000</v>
      </c>
      <c r="G28" s="341"/>
      <c r="H28" s="344">
        <f>+C28-F28</f>
        <v>113040667</v>
      </c>
    </row>
    <row r="29" spans="1:8" s="101" customFormat="1" ht="24.75" customHeight="1">
      <c r="A29" s="338" t="s">
        <v>194</v>
      </c>
      <c r="B29" s="45"/>
      <c r="C29" s="339">
        <v>139871061</v>
      </c>
      <c r="D29" s="343">
        <v>0</v>
      </c>
      <c r="E29" s="339">
        <v>73671165</v>
      </c>
      <c r="F29" s="340">
        <f>SUM(D29:E29)</f>
        <v>73671165</v>
      </c>
      <c r="G29" s="341"/>
      <c r="H29" s="344">
        <f>+C29-F29</f>
        <v>66199896</v>
      </c>
    </row>
    <row r="30" spans="1:8" s="101" customFormat="1" ht="24.75" customHeight="1">
      <c r="A30" s="338" t="s">
        <v>195</v>
      </c>
      <c r="B30" s="45"/>
      <c r="C30" s="339">
        <v>5604421</v>
      </c>
      <c r="D30" s="343">
        <v>0</v>
      </c>
      <c r="E30" s="339">
        <v>3487300</v>
      </c>
      <c r="F30" s="340">
        <f>SUM(D30:E30)</f>
        <v>3487300</v>
      </c>
      <c r="G30" s="341"/>
      <c r="H30" s="344">
        <f>+C30-F30</f>
        <v>2117121</v>
      </c>
    </row>
    <row r="31" spans="1:8" s="101" customFormat="1" ht="24.75" customHeight="1">
      <c r="A31" s="342" t="s">
        <v>835</v>
      </c>
      <c r="B31" s="341"/>
      <c r="C31" s="339">
        <f>SUM(C28:C30)</f>
        <v>666216149</v>
      </c>
      <c r="D31" s="343">
        <f>SUM(D28:D30)</f>
        <v>407700000</v>
      </c>
      <c r="E31" s="339">
        <f>SUM(E28:E30)</f>
        <v>77158465</v>
      </c>
      <c r="F31" s="340">
        <f>SUM(D31:E31)</f>
        <v>484858465</v>
      </c>
      <c r="G31" s="341"/>
      <c r="H31" s="344">
        <f>SUM(H28:H30)</f>
        <v>181357684</v>
      </c>
    </row>
    <row r="32" s="101" customFormat="1" ht="24.75" customHeight="1"/>
    <row r="33" s="101" customFormat="1" ht="24.75" customHeight="1">
      <c r="A33" s="24" t="s">
        <v>222</v>
      </c>
    </row>
    <row r="34" s="101" customFormat="1" ht="26.25" customHeight="1">
      <c r="A34" s="24" t="s">
        <v>223</v>
      </c>
    </row>
    <row r="35" s="101" customFormat="1" ht="26.25" customHeight="1"/>
    <row r="36" s="101" customFormat="1" ht="26.25" customHeight="1"/>
    <row r="37" s="101" customFormat="1" ht="26.25" customHeight="1"/>
    <row r="38" spans="1:9" s="67" customFormat="1" ht="23.25">
      <c r="A38" s="146" t="s">
        <v>930</v>
      </c>
      <c r="B38" s="283"/>
      <c r="C38" s="283"/>
      <c r="D38" s="283"/>
      <c r="E38" s="283"/>
      <c r="F38" s="283"/>
      <c r="G38" s="283"/>
      <c r="H38" s="283"/>
      <c r="I38" s="283"/>
    </row>
    <row r="39" spans="1:9" ht="23.25">
      <c r="A39" s="153"/>
      <c r="B39" s="278"/>
      <c r="C39" s="278"/>
      <c r="D39" s="278"/>
      <c r="E39" s="278"/>
      <c r="F39" s="278"/>
      <c r="G39" s="278"/>
      <c r="H39" s="278"/>
      <c r="I39" s="278"/>
    </row>
    <row r="40" spans="1:9" ht="23.25">
      <c r="A40" s="153" t="s">
        <v>331</v>
      </c>
      <c r="B40" s="153"/>
      <c r="C40" s="153"/>
      <c r="D40" s="153"/>
      <c r="E40" s="153"/>
      <c r="F40" s="153"/>
      <c r="G40" s="153"/>
      <c r="H40" s="153"/>
      <c r="I40" s="153"/>
    </row>
  </sheetData>
  <mergeCells count="2">
    <mergeCell ref="A4:A5"/>
    <mergeCell ref="D4:D5"/>
  </mergeCells>
  <printOptions horizontalCentered="1"/>
  <pageMargins left="0.17" right="0" top="0.5511811023622047" bottom="0.35433070866141736" header="0.3937007874015748" footer="0.5118110236220472"/>
  <pageSetup horizontalDpi="180" verticalDpi="18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6"/>
  <sheetViews>
    <sheetView workbookViewId="0" topLeftCell="A66">
      <selection activeCell="A76" sqref="A76"/>
    </sheetView>
  </sheetViews>
  <sheetFormatPr defaultColWidth="9.33203125" defaultRowHeight="22.5" customHeight="1"/>
  <cols>
    <col min="1" max="1" width="52.16015625" style="73" customWidth="1"/>
    <col min="2" max="2" width="12.33203125" style="73" customWidth="1"/>
    <col min="3" max="3" width="18.16015625" style="73" customWidth="1"/>
    <col min="4" max="4" width="5.16015625" style="73" customWidth="1"/>
    <col min="5" max="5" width="21.66015625" style="73" customWidth="1"/>
    <col min="6" max="6" width="6.5" style="73" customWidth="1"/>
    <col min="7" max="16384" width="9.33203125" style="73" customWidth="1"/>
  </cols>
  <sheetData>
    <row r="1" spans="1:6" s="67" customFormat="1" ht="23.25">
      <c r="A1" s="544" t="s">
        <v>691</v>
      </c>
      <c r="B1" s="544"/>
      <c r="C1" s="544"/>
      <c r="D1" s="544"/>
      <c r="E1" s="544"/>
      <c r="F1" s="68"/>
    </row>
    <row r="2" spans="1:6" s="67" customFormat="1" ht="10.5" customHeight="1">
      <c r="A2" s="66"/>
      <c r="B2" s="66"/>
      <c r="C2" s="71"/>
      <c r="D2" s="71"/>
      <c r="E2" s="71"/>
      <c r="F2" s="71"/>
    </row>
    <row r="3" spans="1:7" s="67" customFormat="1" ht="23.25">
      <c r="A3" s="69" t="s">
        <v>963</v>
      </c>
      <c r="B3" s="66"/>
      <c r="C3" s="71"/>
      <c r="D3" s="71"/>
      <c r="E3" s="71"/>
      <c r="F3" s="71"/>
      <c r="G3" s="71"/>
    </row>
    <row r="4" spans="3:10" s="24" customFormat="1" ht="23.25">
      <c r="C4" s="68" t="s">
        <v>436</v>
      </c>
      <c r="D4" s="70" t="s">
        <v>826</v>
      </c>
      <c r="E4" s="151" t="s">
        <v>312</v>
      </c>
      <c r="F4" s="166" t="s">
        <v>306</v>
      </c>
      <c r="J4" s="23"/>
    </row>
    <row r="5" spans="1:10" s="24" customFormat="1" ht="23.25">
      <c r="A5" s="66" t="s">
        <v>332</v>
      </c>
      <c r="C5" s="139">
        <v>69828000</v>
      </c>
      <c r="D5" s="23"/>
      <c r="E5" s="327" t="s">
        <v>310</v>
      </c>
      <c r="F5" s="325" t="s">
        <v>306</v>
      </c>
      <c r="J5" s="23"/>
    </row>
    <row r="6" spans="1:10" s="24" customFormat="1" ht="23.25">
      <c r="A6" s="66" t="s">
        <v>333</v>
      </c>
      <c r="C6" s="330">
        <v>-15870000</v>
      </c>
      <c r="D6" s="23"/>
      <c r="E6" s="329" t="s">
        <v>309</v>
      </c>
      <c r="F6" s="326" t="s">
        <v>306</v>
      </c>
      <c r="J6" s="23"/>
    </row>
    <row r="7" spans="1:10" s="24" customFormat="1" ht="23.25">
      <c r="A7" s="66" t="s">
        <v>335</v>
      </c>
      <c r="C7" s="331">
        <v>53958000</v>
      </c>
      <c r="D7" s="23"/>
      <c r="E7" s="328" t="s">
        <v>311</v>
      </c>
      <c r="F7" s="326" t="s">
        <v>306</v>
      </c>
      <c r="J7" s="23"/>
    </row>
    <row r="8" spans="1:6" s="67" customFormat="1" ht="23.25">
      <c r="A8" s="66" t="s">
        <v>181</v>
      </c>
      <c r="B8" s="66"/>
      <c r="C8" s="71"/>
      <c r="D8" s="71"/>
      <c r="E8" s="71"/>
      <c r="F8" s="71"/>
    </row>
    <row r="9" spans="1:6" s="67" customFormat="1" ht="23.25">
      <c r="A9" s="66" t="s">
        <v>642</v>
      </c>
      <c r="B9" s="66"/>
      <c r="C9" s="71"/>
      <c r="D9" s="71"/>
      <c r="E9" s="71"/>
      <c r="F9" s="71"/>
    </row>
    <row r="10" spans="1:6" s="67" customFormat="1" ht="23.25">
      <c r="A10" s="66" t="s">
        <v>182</v>
      </c>
      <c r="B10" s="66"/>
      <c r="C10" s="71"/>
      <c r="D10" s="71"/>
      <c r="E10" s="71"/>
      <c r="F10" s="71"/>
    </row>
    <row r="11" spans="1:6" s="67" customFormat="1" ht="23.25">
      <c r="A11" s="66" t="s">
        <v>204</v>
      </c>
      <c r="B11" s="66"/>
      <c r="C11" s="71"/>
      <c r="D11" s="71"/>
      <c r="E11" s="71"/>
      <c r="F11" s="71"/>
    </row>
    <row r="12" spans="1:6" s="67" customFormat="1" ht="23.25">
      <c r="A12" s="66" t="s">
        <v>183</v>
      </c>
      <c r="B12" s="66"/>
      <c r="C12" s="71"/>
      <c r="D12" s="71"/>
      <c r="E12" s="71"/>
      <c r="F12" s="71"/>
    </row>
    <row r="13" spans="1:6" s="67" customFormat="1" ht="23.25">
      <c r="A13" s="66" t="s">
        <v>184</v>
      </c>
      <c r="B13" s="66"/>
      <c r="C13" s="71"/>
      <c r="D13" s="71"/>
      <c r="E13" s="71"/>
      <c r="F13" s="71"/>
    </row>
    <row r="14" spans="1:6" s="67" customFormat="1" ht="23.25">
      <c r="A14" s="66" t="s">
        <v>185</v>
      </c>
      <c r="B14" s="66"/>
      <c r="C14" s="71"/>
      <c r="D14" s="71"/>
      <c r="E14" s="71"/>
      <c r="F14" s="71"/>
    </row>
    <row r="15" spans="1:6" s="67" customFormat="1" ht="23.25">
      <c r="A15" s="69" t="s">
        <v>964</v>
      </c>
      <c r="B15" s="66"/>
      <c r="C15" s="71"/>
      <c r="D15" s="71"/>
      <c r="E15" s="71"/>
      <c r="F15" s="71"/>
    </row>
    <row r="16" spans="1:6" s="67" customFormat="1" ht="23.25">
      <c r="A16" s="74" t="s">
        <v>224</v>
      </c>
      <c r="B16" s="74"/>
      <c r="C16" s="74"/>
      <c r="D16" s="74"/>
      <c r="E16" s="74"/>
      <c r="F16" s="71"/>
    </row>
    <row r="17" spans="1:6" s="67" customFormat="1" ht="23.25">
      <c r="A17" s="74" t="s">
        <v>225</v>
      </c>
      <c r="B17" s="74"/>
      <c r="C17" s="74"/>
      <c r="D17" s="74"/>
      <c r="E17" s="74"/>
      <c r="F17" s="71"/>
    </row>
    <row r="18" spans="1:6" s="67" customFormat="1" ht="23.25">
      <c r="A18" s="74" t="s">
        <v>226</v>
      </c>
      <c r="B18" s="74"/>
      <c r="C18" s="74"/>
      <c r="D18" s="74"/>
      <c r="E18" s="74"/>
      <c r="F18" s="71"/>
    </row>
    <row r="19" spans="1:6" s="67" customFormat="1" ht="23.25">
      <c r="A19" s="74" t="s">
        <v>227</v>
      </c>
      <c r="B19" s="74"/>
      <c r="C19" s="74"/>
      <c r="D19" s="74"/>
      <c r="E19" s="74"/>
      <c r="F19" s="71"/>
    </row>
    <row r="20" spans="1:6" s="67" customFormat="1" ht="23.25">
      <c r="A20" s="74" t="s">
        <v>229</v>
      </c>
      <c r="B20" s="74"/>
      <c r="C20" s="74"/>
      <c r="D20" s="74"/>
      <c r="E20" s="74"/>
      <c r="F20" s="71"/>
    </row>
    <row r="21" spans="1:6" s="67" customFormat="1" ht="23.25">
      <c r="A21" s="74" t="s">
        <v>228</v>
      </c>
      <c r="B21" s="74"/>
      <c r="C21" s="74"/>
      <c r="D21" s="74"/>
      <c r="E21" s="74"/>
      <c r="F21" s="71"/>
    </row>
    <row r="22" spans="1:6" s="67" customFormat="1" ht="12" customHeight="1">
      <c r="A22" s="74"/>
      <c r="B22" s="74"/>
      <c r="C22" s="74"/>
      <c r="D22" s="74"/>
      <c r="E22" s="74"/>
      <c r="F22" s="71"/>
    </row>
    <row r="23" spans="1:6" s="67" customFormat="1" ht="23.25">
      <c r="A23" s="69" t="s">
        <v>971</v>
      </c>
      <c r="B23" s="74"/>
      <c r="C23" s="74"/>
      <c r="D23" s="74"/>
      <c r="E23" s="74"/>
      <c r="F23" s="71"/>
    </row>
    <row r="24" spans="1:6" s="67" customFormat="1" ht="23.25">
      <c r="A24" s="74" t="s">
        <v>247</v>
      </c>
      <c r="B24" s="74"/>
      <c r="C24" s="74"/>
      <c r="D24" s="74"/>
      <c r="E24" s="74"/>
      <c r="F24" s="71"/>
    </row>
    <row r="25" spans="1:6" s="67" customFormat="1" ht="23.25">
      <c r="A25" s="74" t="s">
        <v>248</v>
      </c>
      <c r="B25" s="74"/>
      <c r="C25" s="74"/>
      <c r="D25" s="74"/>
      <c r="E25" s="74"/>
      <c r="F25" s="71"/>
    </row>
    <row r="26" spans="1:6" s="67" customFormat="1" ht="23.25">
      <c r="A26" s="74" t="s">
        <v>254</v>
      </c>
      <c r="B26" s="74"/>
      <c r="C26" s="74"/>
      <c r="D26" s="74"/>
      <c r="E26" s="74"/>
      <c r="F26" s="71"/>
    </row>
    <row r="27" spans="1:6" s="67" customFormat="1" ht="23.25">
      <c r="A27" s="74" t="s">
        <v>256</v>
      </c>
      <c r="B27" s="74"/>
      <c r="C27" s="74"/>
      <c r="D27" s="74"/>
      <c r="E27" s="74"/>
      <c r="F27" s="71"/>
    </row>
    <row r="28" spans="1:6" s="67" customFormat="1" ht="23.25">
      <c r="A28" s="66" t="s">
        <v>255</v>
      </c>
      <c r="B28" s="74"/>
      <c r="C28" s="74"/>
      <c r="D28" s="74"/>
      <c r="E28" s="74"/>
      <c r="F28" s="71"/>
    </row>
    <row r="29" spans="2:6" s="67" customFormat="1" ht="12" customHeight="1">
      <c r="B29" s="66"/>
      <c r="C29" s="71"/>
      <c r="D29" s="71"/>
      <c r="E29" s="71"/>
      <c r="F29" s="71"/>
    </row>
    <row r="30" spans="1:6" s="67" customFormat="1" ht="23.25">
      <c r="A30" s="69" t="s">
        <v>972</v>
      </c>
      <c r="B30" s="66"/>
      <c r="C30" s="71"/>
      <c r="D30" s="71"/>
      <c r="E30" s="71"/>
      <c r="F30" s="71"/>
    </row>
    <row r="31" spans="1:6" s="67" customFormat="1" ht="23.25">
      <c r="A31" s="74" t="s">
        <v>257</v>
      </c>
      <c r="B31" s="74"/>
      <c r="C31" s="74"/>
      <c r="D31" s="74"/>
      <c r="E31" s="74"/>
      <c r="F31" s="74"/>
    </row>
    <row r="32" spans="1:6" s="67" customFormat="1" ht="23.25">
      <c r="A32" s="66" t="s">
        <v>259</v>
      </c>
      <c r="B32" s="66"/>
      <c r="C32" s="71"/>
      <c r="D32" s="71"/>
      <c r="E32" s="71"/>
      <c r="F32" s="71"/>
    </row>
    <row r="33" spans="1:6" s="67" customFormat="1" ht="23.25">
      <c r="A33" s="66" t="s">
        <v>413</v>
      </c>
      <c r="B33" s="66"/>
      <c r="C33" s="71"/>
      <c r="D33" s="71"/>
      <c r="E33" s="71"/>
      <c r="F33" s="71"/>
    </row>
    <row r="34" spans="1:6" s="67" customFormat="1" ht="23.25">
      <c r="A34" s="151" t="s">
        <v>260</v>
      </c>
      <c r="B34" s="66"/>
      <c r="C34" s="71"/>
      <c r="D34" s="71"/>
      <c r="E34" s="71"/>
      <c r="F34" s="71"/>
    </row>
    <row r="35" spans="1:6" s="67" customFormat="1" ht="6.75" customHeight="1">
      <c r="A35" s="151"/>
      <c r="B35" s="66"/>
      <c r="C35" s="71"/>
      <c r="D35" s="71"/>
      <c r="E35" s="71"/>
      <c r="F35" s="71"/>
    </row>
    <row r="36" spans="1:6" s="67" customFormat="1" ht="23.25">
      <c r="A36" s="146" t="s">
        <v>930</v>
      </c>
      <c r="B36" s="146"/>
      <c r="C36" s="146"/>
      <c r="D36" s="146"/>
      <c r="E36" s="146"/>
      <c r="F36" s="64"/>
    </row>
    <row r="37" spans="1:6" s="67" customFormat="1" ht="21.75" customHeight="1">
      <c r="A37" s="146"/>
      <c r="B37" s="146"/>
      <c r="C37" s="146"/>
      <c r="D37" s="146"/>
      <c r="E37" s="146"/>
      <c r="F37" s="64"/>
    </row>
    <row r="38" spans="1:6" s="67" customFormat="1" ht="23.25">
      <c r="A38" s="146" t="s">
        <v>931</v>
      </c>
      <c r="B38" s="146"/>
      <c r="C38" s="146"/>
      <c r="D38" s="146"/>
      <c r="E38" s="146"/>
      <c r="F38" s="64"/>
    </row>
    <row r="39" spans="1:6" s="67" customFormat="1" ht="24" customHeight="1">
      <c r="A39" s="166" t="s">
        <v>692</v>
      </c>
      <c r="B39" s="166"/>
      <c r="C39" s="166"/>
      <c r="D39" s="166"/>
      <c r="E39" s="166"/>
      <c r="F39" s="68"/>
    </row>
    <row r="40" spans="1:6" s="67" customFormat="1" ht="24" customHeight="1">
      <c r="A40" s="166"/>
      <c r="B40" s="166"/>
      <c r="C40" s="166"/>
      <c r="D40" s="166"/>
      <c r="E40" s="166"/>
      <c r="F40" s="68"/>
    </row>
    <row r="41" spans="1:6" s="67" customFormat="1" ht="23.25">
      <c r="A41" s="74" t="s">
        <v>485</v>
      </c>
      <c r="B41" s="66"/>
      <c r="C41" s="71"/>
      <c r="D41" s="71"/>
      <c r="E41" s="71"/>
      <c r="F41" s="71"/>
    </row>
    <row r="42" spans="1:6" s="67" customFormat="1" ht="23.25">
      <c r="A42" s="66" t="s">
        <v>973</v>
      </c>
      <c r="B42" s="66"/>
      <c r="C42" s="71"/>
      <c r="D42" s="71"/>
      <c r="E42" s="71"/>
      <c r="F42" s="71"/>
    </row>
    <row r="43" spans="1:6" s="67" customFormat="1" ht="23.25">
      <c r="A43" s="66"/>
      <c r="B43" s="542" t="s">
        <v>242</v>
      </c>
      <c r="C43" s="542"/>
      <c r="D43" s="542" t="s">
        <v>487</v>
      </c>
      <c r="E43" s="542"/>
      <c r="F43" s="71"/>
    </row>
    <row r="44" spans="1:6" s="67" customFormat="1" ht="23.25">
      <c r="A44" s="66"/>
      <c r="B44" s="68" t="s">
        <v>307</v>
      </c>
      <c r="C44" s="71"/>
      <c r="D44" s="68" t="s">
        <v>308</v>
      </c>
      <c r="E44" s="71"/>
      <c r="F44" s="71"/>
    </row>
    <row r="45" spans="1:6" s="67" customFormat="1" ht="23.25">
      <c r="A45" s="66"/>
      <c r="B45" s="316" t="s">
        <v>397</v>
      </c>
      <c r="C45" s="317"/>
      <c r="D45" s="316" t="s">
        <v>398</v>
      </c>
      <c r="E45" s="317"/>
      <c r="F45" s="71"/>
    </row>
    <row r="46" spans="1:6" s="67" customFormat="1" ht="23.25">
      <c r="A46" s="74" t="s">
        <v>486</v>
      </c>
      <c r="B46" s="151" t="s">
        <v>489</v>
      </c>
      <c r="C46" s="71"/>
      <c r="D46" s="296" t="s">
        <v>488</v>
      </c>
      <c r="E46" s="71"/>
      <c r="F46" s="71"/>
    </row>
    <row r="47" spans="1:6" s="67" customFormat="1" ht="16.5" customHeight="1">
      <c r="A47" s="74"/>
      <c r="B47" s="151"/>
      <c r="C47" s="71"/>
      <c r="D47" s="296"/>
      <c r="E47" s="71"/>
      <c r="F47" s="71"/>
    </row>
    <row r="48" spans="1:6" s="67" customFormat="1" ht="12" customHeight="1">
      <c r="A48" s="66"/>
      <c r="B48" s="66"/>
      <c r="C48" s="71"/>
      <c r="D48" s="71"/>
      <c r="E48" s="71"/>
      <c r="F48" s="71"/>
    </row>
    <row r="49" spans="1:6" s="67" customFormat="1" ht="24" customHeight="1">
      <c r="A49" s="69" t="s">
        <v>974</v>
      </c>
      <c r="B49" s="66"/>
      <c r="C49" s="71"/>
      <c r="D49" s="71"/>
      <c r="F49" s="71"/>
    </row>
    <row r="50" spans="1:6" s="67" customFormat="1" ht="24" customHeight="1">
      <c r="A50" s="74" t="s">
        <v>230</v>
      </c>
      <c r="B50" s="74"/>
      <c r="C50" s="74"/>
      <c r="D50" s="74"/>
      <c r="E50" s="74"/>
      <c r="F50" s="74"/>
    </row>
    <row r="51" spans="1:6" s="67" customFormat="1" ht="24" customHeight="1">
      <c r="A51" s="66" t="s">
        <v>232</v>
      </c>
      <c r="B51" s="66"/>
      <c r="C51" s="71"/>
      <c r="D51" s="71"/>
      <c r="E51" s="71"/>
      <c r="F51" s="71"/>
    </row>
    <row r="52" spans="1:6" s="67" customFormat="1" ht="24" customHeight="1">
      <c r="A52" s="66" t="s">
        <v>231</v>
      </c>
      <c r="B52" s="66"/>
      <c r="C52" s="71"/>
      <c r="D52" s="71"/>
      <c r="E52" s="71"/>
      <c r="F52" s="71"/>
    </row>
    <row r="53" spans="1:6" s="67" customFormat="1" ht="24" customHeight="1">
      <c r="A53" s="69" t="s">
        <v>975</v>
      </c>
      <c r="B53" s="66"/>
      <c r="C53" s="71"/>
      <c r="D53" s="71"/>
      <c r="F53" s="71"/>
    </row>
    <row r="54" spans="1:6" s="67" customFormat="1" ht="24" customHeight="1">
      <c r="A54" s="74" t="s">
        <v>674</v>
      </c>
      <c r="B54" s="66"/>
      <c r="C54" s="71"/>
      <c r="D54" s="71"/>
      <c r="E54" s="71"/>
      <c r="F54" s="71"/>
    </row>
    <row r="55" spans="1:6" s="67" customFormat="1" ht="24" customHeight="1">
      <c r="A55" s="66" t="s">
        <v>675</v>
      </c>
      <c r="B55" s="66"/>
      <c r="C55" s="71"/>
      <c r="D55" s="71"/>
      <c r="E55" s="71"/>
      <c r="F55" s="71"/>
    </row>
    <row r="56" spans="1:6" s="67" customFormat="1" ht="24" customHeight="1">
      <c r="A56" s="66" t="s">
        <v>676</v>
      </c>
      <c r="B56" s="66"/>
      <c r="C56" s="71"/>
      <c r="D56" s="71"/>
      <c r="E56" s="71"/>
      <c r="F56" s="71"/>
    </row>
    <row r="57" spans="1:6" s="67" customFormat="1" ht="24" customHeight="1">
      <c r="A57" s="66" t="s">
        <v>677</v>
      </c>
      <c r="B57" s="66"/>
      <c r="C57" s="71"/>
      <c r="D57" s="71"/>
      <c r="E57" s="71"/>
      <c r="F57" s="71"/>
    </row>
    <row r="58" spans="1:6" s="67" customFormat="1" ht="24" customHeight="1">
      <c r="A58" s="66" t="s">
        <v>519</v>
      </c>
      <c r="B58" s="66"/>
      <c r="C58" s="71"/>
      <c r="D58" s="71"/>
      <c r="F58" s="71"/>
    </row>
    <row r="59" spans="1:6" s="67" customFormat="1" ht="24" customHeight="1">
      <c r="A59" s="66" t="s">
        <v>678</v>
      </c>
      <c r="B59" s="66"/>
      <c r="C59" s="71"/>
      <c r="D59" s="71"/>
      <c r="E59" s="71"/>
      <c r="F59" s="71"/>
    </row>
    <row r="60" spans="1:6" s="67" customFormat="1" ht="24" customHeight="1">
      <c r="A60" s="66" t="s">
        <v>847</v>
      </c>
      <c r="B60" s="66"/>
      <c r="C60" s="71"/>
      <c r="D60" s="71"/>
      <c r="E60" s="71"/>
      <c r="F60" s="71"/>
    </row>
    <row r="61" spans="1:6" s="67" customFormat="1" ht="24" customHeight="1">
      <c r="A61" s="66" t="s">
        <v>679</v>
      </c>
      <c r="B61" s="66"/>
      <c r="C61" s="71"/>
      <c r="D61" s="71"/>
      <c r="E61" s="71"/>
      <c r="F61" s="71"/>
    </row>
    <row r="62" spans="1:6" s="67" customFormat="1" ht="24" customHeight="1">
      <c r="A62" s="66" t="s">
        <v>298</v>
      </c>
      <c r="B62" s="66"/>
      <c r="C62" s="71"/>
      <c r="D62" s="71"/>
      <c r="E62" s="71"/>
      <c r="F62" s="71"/>
    </row>
    <row r="63" spans="1:6" s="67" customFormat="1" ht="24" customHeight="1">
      <c r="A63" s="66" t="s">
        <v>233</v>
      </c>
      <c r="B63" s="66"/>
      <c r="C63" s="71"/>
      <c r="D63" s="71"/>
      <c r="E63" s="71"/>
      <c r="F63" s="71"/>
    </row>
    <row r="64" spans="1:6" s="67" customFormat="1" ht="24" customHeight="1">
      <c r="A64" s="66" t="s">
        <v>234</v>
      </c>
      <c r="B64" s="66"/>
      <c r="C64" s="71"/>
      <c r="D64" s="71"/>
      <c r="E64" s="71"/>
      <c r="F64" s="71"/>
    </row>
    <row r="65" spans="1:6" s="67" customFormat="1" ht="24" customHeight="1">
      <c r="A65" s="66"/>
      <c r="B65" s="66"/>
      <c r="C65" s="71"/>
      <c r="D65" s="71"/>
      <c r="E65" s="71"/>
      <c r="F65" s="71"/>
    </row>
    <row r="66" spans="1:6" s="67" customFormat="1" ht="24" customHeight="1">
      <c r="A66" s="66"/>
      <c r="B66" s="66"/>
      <c r="C66" s="71"/>
      <c r="D66" s="71"/>
      <c r="E66" s="71"/>
      <c r="F66" s="71"/>
    </row>
    <row r="67" spans="1:6" s="67" customFormat="1" ht="11.25" customHeight="1">
      <c r="A67" s="146"/>
      <c r="B67" s="146"/>
      <c r="C67" s="146"/>
      <c r="D67" s="146"/>
      <c r="E67" s="146"/>
      <c r="F67" s="64"/>
    </row>
    <row r="68" spans="1:6" s="67" customFormat="1" ht="24" customHeight="1">
      <c r="A68" s="146"/>
      <c r="B68" s="146"/>
      <c r="C68" s="146"/>
      <c r="D68" s="146"/>
      <c r="E68" s="146"/>
      <c r="F68" s="64"/>
    </row>
    <row r="69" spans="1:6" s="67" customFormat="1" ht="24" customHeight="1">
      <c r="A69" s="61"/>
      <c r="B69" s="61"/>
      <c r="C69" s="61"/>
      <c r="D69" s="61"/>
      <c r="E69" s="61"/>
      <c r="F69" s="61"/>
    </row>
    <row r="70" spans="1:6" s="67" customFormat="1" ht="24" customHeight="1">
      <c r="A70" s="61"/>
      <c r="B70" s="61"/>
      <c r="C70" s="61"/>
      <c r="D70" s="61"/>
      <c r="E70" s="61"/>
      <c r="F70" s="61"/>
    </row>
    <row r="71" spans="1:6" s="67" customFormat="1" ht="24" customHeight="1">
      <c r="A71" s="146"/>
      <c r="B71" s="146"/>
      <c r="C71" s="146"/>
      <c r="D71" s="146"/>
      <c r="E71" s="146"/>
      <c r="F71" s="64"/>
    </row>
    <row r="72" spans="1:6" s="67" customFormat="1" ht="24" customHeight="1">
      <c r="A72" s="146" t="s">
        <v>930</v>
      </c>
      <c r="B72" s="146"/>
      <c r="C72" s="146"/>
      <c r="D72" s="146"/>
      <c r="E72" s="146"/>
      <c r="F72" s="64"/>
    </row>
    <row r="73" spans="1:6" s="67" customFormat="1" ht="24" customHeight="1">
      <c r="A73" s="61"/>
      <c r="B73" s="61"/>
      <c r="C73" s="61"/>
      <c r="D73" s="61"/>
      <c r="E73" s="61"/>
      <c r="F73" s="64"/>
    </row>
    <row r="74" spans="1:6" s="67" customFormat="1" ht="24" customHeight="1">
      <c r="A74" s="146" t="s">
        <v>931</v>
      </c>
      <c r="B74" s="146"/>
      <c r="C74" s="146"/>
      <c r="D74" s="146"/>
      <c r="E74" s="146"/>
      <c r="F74" s="64"/>
    </row>
    <row r="75" spans="1:6" s="67" customFormat="1" ht="20.25" customHeight="1">
      <c r="A75" s="544" t="s">
        <v>693</v>
      </c>
      <c r="B75" s="544"/>
      <c r="C75" s="544"/>
      <c r="D75" s="544"/>
      <c r="E75" s="544"/>
      <c r="F75" s="64"/>
    </row>
    <row r="76" spans="1:6" s="67" customFormat="1" ht="20.25" customHeight="1">
      <c r="A76" s="68"/>
      <c r="B76" s="68"/>
      <c r="C76" s="68"/>
      <c r="D76" s="68"/>
      <c r="E76" s="68"/>
      <c r="F76" s="64"/>
    </row>
    <row r="77" spans="1:10" s="67" customFormat="1" ht="23.25" customHeight="1">
      <c r="A77" s="72" t="s">
        <v>976</v>
      </c>
      <c r="C77" s="71"/>
      <c r="D77" s="71"/>
      <c r="E77" s="71"/>
      <c r="F77" s="24"/>
      <c r="G77" s="24"/>
      <c r="H77" s="24"/>
      <c r="I77" s="24"/>
      <c r="J77" s="24"/>
    </row>
    <row r="78" spans="1:10" s="67" customFormat="1" ht="23.25" customHeight="1">
      <c r="A78" s="74" t="s">
        <v>877</v>
      </c>
      <c r="C78" s="71"/>
      <c r="D78" s="71"/>
      <c r="E78" s="71"/>
      <c r="F78" s="24"/>
      <c r="G78" s="24"/>
      <c r="H78" s="24"/>
      <c r="I78" s="24"/>
      <c r="J78" s="24"/>
    </row>
    <row r="79" spans="1:10" s="67" customFormat="1" ht="23.25" customHeight="1">
      <c r="A79" s="67" t="s">
        <v>876</v>
      </c>
      <c r="C79" s="71"/>
      <c r="D79" s="71"/>
      <c r="E79" s="71"/>
      <c r="F79" s="24"/>
      <c r="G79" s="24"/>
      <c r="H79" s="24"/>
      <c r="I79" s="24"/>
      <c r="J79" s="24"/>
    </row>
    <row r="80" spans="1:10" s="67" customFormat="1" ht="23.25" customHeight="1">
      <c r="A80" s="74" t="s">
        <v>977</v>
      </c>
      <c r="C80" s="71"/>
      <c r="D80" s="71"/>
      <c r="E80" s="71"/>
      <c r="F80" s="24"/>
      <c r="G80" s="24"/>
      <c r="H80" s="24"/>
      <c r="I80" s="24"/>
      <c r="J80" s="24"/>
    </row>
    <row r="81" spans="1:10" s="67" customFormat="1" ht="23.25" customHeight="1">
      <c r="A81" s="67" t="s">
        <v>359</v>
      </c>
      <c r="C81" s="71"/>
      <c r="D81" s="71"/>
      <c r="E81" s="71"/>
      <c r="F81" s="24"/>
      <c r="G81" s="24"/>
      <c r="H81" s="24"/>
      <c r="I81" s="24"/>
      <c r="J81" s="24"/>
    </row>
    <row r="82" spans="1:10" s="67" customFormat="1" ht="23.25" customHeight="1">
      <c r="A82" s="74" t="s">
        <v>0</v>
      </c>
      <c r="C82" s="71"/>
      <c r="D82" s="71"/>
      <c r="E82" s="71"/>
      <c r="F82" s="24"/>
      <c r="G82" s="24"/>
      <c r="H82" s="24"/>
      <c r="I82" s="24"/>
      <c r="J82" s="24"/>
    </row>
    <row r="83" spans="1:10" s="67" customFormat="1" ht="23.25" customHeight="1">
      <c r="A83" s="67" t="s">
        <v>637</v>
      </c>
      <c r="C83" s="71"/>
      <c r="D83" s="71"/>
      <c r="E83" s="71"/>
      <c r="F83" s="24"/>
      <c r="G83" s="24"/>
      <c r="H83" s="24"/>
      <c r="I83" s="24"/>
      <c r="J83" s="24"/>
    </row>
    <row r="84" spans="1:10" s="67" customFormat="1" ht="23.25" customHeight="1">
      <c r="A84" s="67" t="s">
        <v>638</v>
      </c>
      <c r="C84" s="71"/>
      <c r="D84" s="71"/>
      <c r="E84" s="71"/>
      <c r="F84" s="24"/>
      <c r="G84" s="24"/>
      <c r="H84" s="24"/>
      <c r="I84" s="24"/>
      <c r="J84" s="24"/>
    </row>
    <row r="85" spans="1:6" s="67" customFormat="1" ht="23.25" customHeight="1">
      <c r="A85" s="74" t="s">
        <v>1</v>
      </c>
      <c r="C85" s="71"/>
      <c r="D85" s="71"/>
      <c r="E85" s="71"/>
      <c r="F85" s="71"/>
    </row>
    <row r="86" spans="1:6" s="67" customFormat="1" ht="23.25" customHeight="1">
      <c r="A86" s="67" t="s">
        <v>261</v>
      </c>
      <c r="C86" s="71"/>
      <c r="D86" s="71"/>
      <c r="E86" s="71"/>
      <c r="F86" s="71"/>
    </row>
    <row r="87" spans="1:6" s="67" customFormat="1" ht="23.25" customHeight="1">
      <c r="A87" s="74" t="s">
        <v>177</v>
      </c>
      <c r="C87" s="71"/>
      <c r="D87" s="71"/>
      <c r="E87" s="71"/>
      <c r="F87" s="71"/>
    </row>
    <row r="88" spans="1:6" s="67" customFormat="1" ht="23.25" customHeight="1">
      <c r="A88" s="67" t="s">
        <v>179</v>
      </c>
      <c r="C88" s="71"/>
      <c r="D88" s="71"/>
      <c r="E88" s="71"/>
      <c r="F88" s="71"/>
    </row>
    <row r="89" spans="1:6" s="67" customFormat="1" ht="23.25" customHeight="1">
      <c r="A89" s="67" t="s">
        <v>178</v>
      </c>
      <c r="C89" s="71"/>
      <c r="D89" s="71"/>
      <c r="E89" s="71"/>
      <c r="F89" s="71"/>
    </row>
    <row r="90" spans="1:6" s="67" customFormat="1" ht="23.25" customHeight="1">
      <c r="A90" s="67" t="s">
        <v>584</v>
      </c>
      <c r="C90" s="71"/>
      <c r="D90" s="71"/>
      <c r="E90" s="71"/>
      <c r="F90" s="71"/>
    </row>
    <row r="91" spans="1:6" s="67" customFormat="1" ht="23.25" customHeight="1">
      <c r="A91" s="67" t="s">
        <v>585</v>
      </c>
      <c r="C91" s="71"/>
      <c r="D91" s="71"/>
      <c r="E91" s="71"/>
      <c r="F91" s="71"/>
    </row>
    <row r="92" spans="1:6" s="67" customFormat="1" ht="23.25" customHeight="1">
      <c r="A92" s="74" t="s">
        <v>2</v>
      </c>
      <c r="C92" s="71"/>
      <c r="D92" s="71"/>
      <c r="E92" s="71"/>
      <c r="F92" s="71"/>
    </row>
    <row r="93" spans="1:6" s="67" customFormat="1" ht="23.25" customHeight="1">
      <c r="A93" s="67" t="s">
        <v>645</v>
      </c>
      <c r="C93" s="71"/>
      <c r="D93" s="71"/>
      <c r="E93" s="71"/>
      <c r="F93" s="71"/>
    </row>
    <row r="94" spans="1:6" s="67" customFormat="1" ht="23.25" customHeight="1">
      <c r="A94" s="67" t="s">
        <v>490</v>
      </c>
      <c r="C94" s="71"/>
      <c r="D94" s="71"/>
      <c r="E94" s="71"/>
      <c r="F94" s="71"/>
    </row>
    <row r="95" spans="1:6" s="67" customFormat="1" ht="23.25" customHeight="1">
      <c r="A95" s="67" t="s">
        <v>235</v>
      </c>
      <c r="C95" s="71"/>
      <c r="D95" s="71"/>
      <c r="E95" s="71"/>
      <c r="F95" s="71"/>
    </row>
    <row r="96" spans="1:6" s="67" customFormat="1" ht="23.25" customHeight="1">
      <c r="A96" s="67" t="s">
        <v>3</v>
      </c>
      <c r="C96" s="71"/>
      <c r="D96" s="71"/>
      <c r="E96" s="71"/>
      <c r="F96" s="71"/>
    </row>
    <row r="97" s="67" customFormat="1" ht="23.25" customHeight="1">
      <c r="F97" s="71"/>
    </row>
    <row r="98" spans="1:6" s="67" customFormat="1" ht="23.25" customHeight="1">
      <c r="A98" s="72" t="s">
        <v>4</v>
      </c>
      <c r="C98" s="71"/>
      <c r="D98" s="71"/>
      <c r="E98" s="71"/>
      <c r="F98" s="71"/>
    </row>
    <row r="99" spans="1:6" s="67" customFormat="1" ht="23.25" customHeight="1">
      <c r="A99" s="74" t="s">
        <v>5</v>
      </c>
      <c r="C99" s="71"/>
      <c r="D99" s="71"/>
      <c r="E99" s="71"/>
      <c r="F99" s="71"/>
    </row>
    <row r="100" spans="1:6" s="67" customFormat="1" ht="23.25" customHeight="1">
      <c r="A100" s="67" t="s">
        <v>821</v>
      </c>
      <c r="C100" s="71"/>
      <c r="D100" s="71"/>
      <c r="E100" s="71"/>
      <c r="F100" s="71"/>
    </row>
    <row r="101" spans="1:6" s="67" customFormat="1" ht="23.25" customHeight="1">
      <c r="A101" s="67" t="s">
        <v>159</v>
      </c>
      <c r="C101" s="71"/>
      <c r="D101" s="71"/>
      <c r="E101" s="71"/>
      <c r="F101" s="71"/>
    </row>
    <row r="102" spans="1:6" s="67" customFormat="1" ht="23.25" customHeight="1">
      <c r="A102" s="67" t="s">
        <v>158</v>
      </c>
      <c r="C102" s="71"/>
      <c r="D102" s="71"/>
      <c r="E102" s="71"/>
      <c r="F102" s="71"/>
    </row>
    <row r="103" s="67" customFormat="1" ht="23.25" customHeight="1">
      <c r="F103" s="71"/>
    </row>
    <row r="104" s="67" customFormat="1" ht="23.25" customHeight="1">
      <c r="F104" s="71"/>
    </row>
    <row r="105" spans="3:6" s="67" customFormat="1" ht="23.25" customHeight="1">
      <c r="C105" s="71"/>
      <c r="D105" s="71"/>
      <c r="E105" s="71"/>
      <c r="F105" s="71"/>
    </row>
    <row r="106" spans="3:6" s="67" customFormat="1" ht="23.25" customHeight="1">
      <c r="C106" s="71"/>
      <c r="D106" s="71"/>
      <c r="E106" s="71"/>
      <c r="F106" s="71"/>
    </row>
    <row r="107" spans="3:6" s="67" customFormat="1" ht="23.25" customHeight="1">
      <c r="C107" s="71"/>
      <c r="D107" s="71"/>
      <c r="E107" s="71"/>
      <c r="F107" s="71"/>
    </row>
    <row r="108" spans="1:10" ht="23.25" customHeight="1">
      <c r="A108" s="146" t="s">
        <v>930</v>
      </c>
      <c r="B108" s="146"/>
      <c r="C108" s="146"/>
      <c r="D108" s="146"/>
      <c r="E108" s="146"/>
      <c r="F108" s="71"/>
      <c r="G108" s="67"/>
      <c r="H108" s="67"/>
      <c r="I108" s="67"/>
      <c r="J108" s="67"/>
    </row>
    <row r="109" spans="1:10" ht="18" customHeight="1">
      <c r="A109" s="61"/>
      <c r="B109" s="61"/>
      <c r="C109" s="61"/>
      <c r="D109" s="61"/>
      <c r="E109" s="61"/>
      <c r="F109" s="71"/>
      <c r="G109" s="67"/>
      <c r="H109" s="67"/>
      <c r="I109" s="67"/>
      <c r="J109" s="67"/>
    </row>
    <row r="110" spans="1:10" ht="20.25" customHeight="1">
      <c r="A110" s="146" t="s">
        <v>931</v>
      </c>
      <c r="B110" s="146"/>
      <c r="C110" s="146"/>
      <c r="D110" s="146"/>
      <c r="E110" s="146"/>
      <c r="F110" s="71"/>
      <c r="G110" s="67"/>
      <c r="H110" s="67"/>
      <c r="I110" s="67"/>
      <c r="J110" s="67"/>
    </row>
    <row r="111" spans="1:6" s="67" customFormat="1" ht="20.25" customHeight="1">
      <c r="A111" s="544"/>
      <c r="B111" s="544"/>
      <c r="C111" s="544"/>
      <c r="D111" s="544"/>
      <c r="E111" s="544"/>
      <c r="F111" s="64"/>
    </row>
    <row r="112" spans="1:6" s="67" customFormat="1" ht="20.25" customHeight="1">
      <c r="A112" s="68"/>
      <c r="B112" s="68"/>
      <c r="C112" s="68"/>
      <c r="D112" s="68"/>
      <c r="E112" s="68"/>
      <c r="F112" s="64"/>
    </row>
    <row r="113" spans="1:6" s="67" customFormat="1" ht="23.25" customHeight="1">
      <c r="A113" s="72"/>
      <c r="C113" s="71"/>
      <c r="D113" s="71"/>
      <c r="E113" s="71"/>
      <c r="F113" s="71"/>
    </row>
    <row r="114" spans="1:6" s="67" customFormat="1" ht="23.25" customHeight="1">
      <c r="A114" s="74"/>
      <c r="C114" s="71"/>
      <c r="D114" s="71"/>
      <c r="E114" s="71"/>
      <c r="F114" s="71"/>
    </row>
    <row r="115" spans="3:6" s="67" customFormat="1" ht="23.25" customHeight="1">
      <c r="C115" s="71"/>
      <c r="D115" s="71"/>
      <c r="E115" s="71"/>
      <c r="F115" s="71"/>
    </row>
    <row r="116" spans="3:6" s="67" customFormat="1" ht="23.25" customHeight="1">
      <c r="C116" s="71"/>
      <c r="D116" s="71"/>
      <c r="E116" s="71"/>
      <c r="F116" s="71"/>
    </row>
    <row r="117" spans="3:6" s="67" customFormat="1" ht="23.25" customHeight="1">
      <c r="C117" s="71"/>
      <c r="D117" s="71"/>
      <c r="E117" s="71"/>
      <c r="F117" s="71"/>
    </row>
    <row r="118" spans="3:6" s="67" customFormat="1" ht="23.25" customHeight="1">
      <c r="C118" s="71"/>
      <c r="D118" s="71"/>
      <c r="E118" s="71"/>
      <c r="F118" s="71"/>
    </row>
    <row r="119" spans="3:6" s="67" customFormat="1" ht="23.25" customHeight="1">
      <c r="C119" s="71"/>
      <c r="D119" s="71"/>
      <c r="E119" s="71"/>
      <c r="F119" s="71"/>
    </row>
    <row r="120" spans="3:6" s="67" customFormat="1" ht="23.25" customHeight="1">
      <c r="C120" s="71"/>
      <c r="D120" s="71"/>
      <c r="E120" s="71"/>
      <c r="F120" s="71"/>
    </row>
    <row r="121" spans="3:6" s="67" customFormat="1" ht="23.25" customHeight="1">
      <c r="C121" s="71"/>
      <c r="D121" s="71"/>
      <c r="E121" s="71"/>
      <c r="F121" s="71"/>
    </row>
    <row r="122" spans="3:6" s="67" customFormat="1" ht="23.25" customHeight="1">
      <c r="C122" s="71"/>
      <c r="D122" s="71"/>
      <c r="E122" s="71"/>
      <c r="F122" s="71"/>
    </row>
    <row r="123" spans="3:6" s="67" customFormat="1" ht="23.25" customHeight="1">
      <c r="C123" s="71"/>
      <c r="D123" s="71"/>
      <c r="E123" s="71"/>
      <c r="F123" s="71"/>
    </row>
    <row r="124" spans="3:6" s="67" customFormat="1" ht="23.25" customHeight="1">
      <c r="C124" s="71"/>
      <c r="D124" s="71"/>
      <c r="E124" s="71"/>
      <c r="F124" s="71"/>
    </row>
    <row r="125" spans="3:6" s="67" customFormat="1" ht="23.25" customHeight="1">
      <c r="C125" s="71"/>
      <c r="D125" s="71"/>
      <c r="E125" s="71"/>
      <c r="F125" s="71"/>
    </row>
    <row r="126" spans="3:6" s="67" customFormat="1" ht="23.25" customHeight="1">
      <c r="C126" s="71"/>
      <c r="D126" s="71"/>
      <c r="E126" s="71"/>
      <c r="F126" s="71"/>
    </row>
    <row r="127" spans="3:6" s="67" customFormat="1" ht="23.25" customHeight="1">
      <c r="C127" s="71"/>
      <c r="D127" s="71"/>
      <c r="E127" s="71"/>
      <c r="F127" s="71"/>
    </row>
    <row r="128" spans="3:6" s="67" customFormat="1" ht="23.25" customHeight="1">
      <c r="C128" s="71"/>
      <c r="D128" s="71"/>
      <c r="E128" s="71"/>
      <c r="F128" s="71"/>
    </row>
    <row r="129" spans="3:6" s="67" customFormat="1" ht="23.25" customHeight="1">
      <c r="C129" s="71"/>
      <c r="D129" s="71"/>
      <c r="E129" s="71"/>
      <c r="F129" s="71"/>
    </row>
    <row r="130" spans="3:6" s="67" customFormat="1" ht="23.25" customHeight="1">
      <c r="C130" s="71"/>
      <c r="D130" s="71"/>
      <c r="E130" s="71"/>
      <c r="F130" s="71"/>
    </row>
    <row r="131" spans="3:6" s="67" customFormat="1" ht="23.25" customHeight="1">
      <c r="C131" s="71"/>
      <c r="D131" s="71"/>
      <c r="E131" s="71"/>
      <c r="F131" s="71"/>
    </row>
    <row r="132" spans="3:6" s="67" customFormat="1" ht="23.25" customHeight="1">
      <c r="C132" s="71"/>
      <c r="D132" s="71"/>
      <c r="E132" s="71"/>
      <c r="F132" s="71"/>
    </row>
    <row r="133" spans="3:6" s="67" customFormat="1" ht="23.25" customHeight="1">
      <c r="C133" s="71"/>
      <c r="D133" s="71"/>
      <c r="E133" s="71"/>
      <c r="F133" s="71"/>
    </row>
    <row r="134" spans="3:6" s="67" customFormat="1" ht="23.25" customHeight="1">
      <c r="C134" s="71"/>
      <c r="D134" s="71"/>
      <c r="E134" s="71"/>
      <c r="F134" s="71"/>
    </row>
    <row r="135" spans="3:6" s="67" customFormat="1" ht="23.25" customHeight="1">
      <c r="C135" s="71"/>
      <c r="D135" s="71"/>
      <c r="E135" s="71"/>
      <c r="F135" s="71"/>
    </row>
    <row r="136" spans="3:6" s="67" customFormat="1" ht="23.25" customHeight="1">
      <c r="C136" s="71"/>
      <c r="D136" s="71"/>
      <c r="E136" s="71"/>
      <c r="F136" s="71"/>
    </row>
    <row r="137" spans="3:6" s="67" customFormat="1" ht="23.25" customHeight="1">
      <c r="C137" s="71"/>
      <c r="D137" s="71"/>
      <c r="E137" s="71"/>
      <c r="F137" s="71"/>
    </row>
    <row r="138" spans="3:6" s="67" customFormat="1" ht="23.25" customHeight="1">
      <c r="C138" s="71"/>
      <c r="D138" s="71"/>
      <c r="E138" s="71"/>
      <c r="F138" s="71"/>
    </row>
    <row r="139" spans="3:6" s="67" customFormat="1" ht="23.25" customHeight="1">
      <c r="C139" s="71"/>
      <c r="D139" s="71"/>
      <c r="E139" s="71"/>
      <c r="F139" s="71"/>
    </row>
    <row r="140" spans="3:6" s="67" customFormat="1" ht="23.25" customHeight="1">
      <c r="C140" s="71"/>
      <c r="D140" s="71"/>
      <c r="E140" s="71"/>
      <c r="F140" s="71"/>
    </row>
    <row r="141" spans="3:6" s="67" customFormat="1" ht="23.25" customHeight="1">
      <c r="C141" s="71"/>
      <c r="D141" s="71"/>
      <c r="E141" s="71"/>
      <c r="F141" s="71"/>
    </row>
    <row r="142" spans="3:6" s="67" customFormat="1" ht="23.25" customHeight="1">
      <c r="C142" s="71"/>
      <c r="D142" s="71"/>
      <c r="E142" s="71"/>
      <c r="F142" s="71"/>
    </row>
    <row r="143" spans="1:10" ht="23.25" customHeight="1">
      <c r="A143" s="146"/>
      <c r="B143" s="146"/>
      <c r="C143" s="146"/>
      <c r="D143" s="146"/>
      <c r="E143" s="146"/>
      <c r="F143" s="71"/>
      <c r="G143" s="67"/>
      <c r="H143" s="67"/>
      <c r="I143" s="67"/>
      <c r="J143" s="67"/>
    </row>
    <row r="144" spans="1:10" ht="18" customHeight="1">
      <c r="A144" s="61"/>
      <c r="B144" s="61"/>
      <c r="C144" s="61"/>
      <c r="D144" s="61"/>
      <c r="E144" s="61"/>
      <c r="F144" s="71"/>
      <c r="G144" s="67"/>
      <c r="H144" s="67"/>
      <c r="I144" s="67"/>
      <c r="J144" s="67"/>
    </row>
    <row r="145" spans="1:10" ht="20.25" customHeight="1">
      <c r="A145" s="146"/>
      <c r="B145" s="146"/>
      <c r="C145" s="146"/>
      <c r="D145" s="146"/>
      <c r="E145" s="146"/>
      <c r="F145" s="71"/>
      <c r="G145" s="67"/>
      <c r="H145" s="67"/>
      <c r="I145" s="67"/>
      <c r="J145" s="67"/>
    </row>
    <row r="146" spans="3:6" s="67" customFormat="1" ht="10.5" customHeight="1">
      <c r="C146" s="71"/>
      <c r="D146" s="71"/>
      <c r="E146" s="71"/>
      <c r="F146" s="71"/>
    </row>
  </sheetData>
  <mergeCells count="5">
    <mergeCell ref="A111:E111"/>
    <mergeCell ref="A75:E75"/>
    <mergeCell ref="A1:E1"/>
    <mergeCell ref="B43:C43"/>
    <mergeCell ref="D43:E43"/>
  </mergeCells>
  <printOptions/>
  <pageMargins left="0.5118110236220472" right="0.4" top="0.5118110236220472" bottom="0.3937007874015748" header="0.31496062992125984" footer="0.2755905511811024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2"/>
  <sheetViews>
    <sheetView zoomScale="75" zoomScaleNormal="75" workbookViewId="0" topLeftCell="A1">
      <selection activeCell="A2" sqref="A2"/>
    </sheetView>
  </sheetViews>
  <sheetFormatPr defaultColWidth="9.33203125" defaultRowHeight="23.25" customHeight="1"/>
  <cols>
    <col min="1" max="1" width="6.5" style="47" customWidth="1"/>
    <col min="2" max="2" width="27" style="232" customWidth="1"/>
    <col min="3" max="3" width="8.33203125" style="232" customWidth="1"/>
    <col min="4" max="4" width="17.33203125" style="299" customWidth="1"/>
    <col min="5" max="5" width="18.33203125" style="299" customWidth="1"/>
    <col min="6" max="6" width="16.33203125" style="299" customWidth="1"/>
    <col min="7" max="7" width="16.66015625" style="401" customWidth="1"/>
    <col min="8" max="8" width="16.16015625" style="299" customWidth="1"/>
    <col min="9" max="9" width="17.66015625" style="299" customWidth="1"/>
    <col min="10" max="10" width="19.66015625" style="299" customWidth="1"/>
    <col min="11" max="11" width="2.83203125" style="47" customWidth="1"/>
    <col min="12" max="16384" width="9.33203125" style="47" customWidth="1"/>
  </cols>
  <sheetData>
    <row r="1" spans="1:10" ht="26.25" customHeight="1">
      <c r="A1" s="291" t="s">
        <v>506</v>
      </c>
      <c r="B1" s="298"/>
      <c r="C1" s="298"/>
      <c r="D1" s="298"/>
      <c r="E1" s="298"/>
      <c r="F1" s="298"/>
      <c r="G1" s="400"/>
      <c r="H1" s="298"/>
      <c r="I1" s="298"/>
      <c r="J1" s="298"/>
    </row>
    <row r="2" ht="26.25" customHeight="1"/>
    <row r="3" ht="26.25" customHeight="1">
      <c r="A3" s="47" t="s">
        <v>8</v>
      </c>
    </row>
    <row r="4" spans="1:10" s="232" customFormat="1" ht="26.25" customHeight="1">
      <c r="A4" s="228"/>
      <c r="B4" s="592" t="s">
        <v>854</v>
      </c>
      <c r="C4" s="228"/>
      <c r="D4" s="229" t="s">
        <v>218</v>
      </c>
      <c r="E4" s="230"/>
      <c r="F4" s="229" t="s">
        <v>9</v>
      </c>
      <c r="G4" s="402"/>
      <c r="H4" s="267"/>
      <c r="I4" s="267"/>
      <c r="J4" s="230"/>
    </row>
    <row r="5" spans="1:10" s="232" customFormat="1" ht="26.25" customHeight="1">
      <c r="A5" s="233" t="s">
        <v>757</v>
      </c>
      <c r="B5" s="593"/>
      <c r="C5" s="233" t="s">
        <v>839</v>
      </c>
      <c r="D5" s="234" t="s">
        <v>836</v>
      </c>
      <c r="E5" s="234" t="s">
        <v>758</v>
      </c>
      <c r="F5" s="234" t="s">
        <v>759</v>
      </c>
      <c r="G5" s="403"/>
      <c r="H5" s="234"/>
      <c r="I5" s="234"/>
      <c r="J5" s="246"/>
    </row>
    <row r="6" spans="1:10" s="232" customFormat="1" ht="26.25" customHeight="1">
      <c r="A6" s="233" t="s">
        <v>760</v>
      </c>
      <c r="B6" s="593"/>
      <c r="C6" s="233" t="s">
        <v>842</v>
      </c>
      <c r="D6" s="234" t="s">
        <v>761</v>
      </c>
      <c r="E6" s="234" t="s">
        <v>762</v>
      </c>
      <c r="F6" s="234" t="s">
        <v>763</v>
      </c>
      <c r="G6" s="403" t="s">
        <v>764</v>
      </c>
      <c r="H6" s="234" t="s">
        <v>765</v>
      </c>
      <c r="I6" s="234" t="s">
        <v>766</v>
      </c>
      <c r="J6" s="234" t="s">
        <v>767</v>
      </c>
    </row>
    <row r="7" spans="1:10" s="232" customFormat="1" ht="26.25" customHeight="1">
      <c r="A7" s="144"/>
      <c r="B7" s="593"/>
      <c r="C7" s="233" t="s">
        <v>843</v>
      </c>
      <c r="D7" s="234" t="s">
        <v>768</v>
      </c>
      <c r="E7" s="234" t="s">
        <v>769</v>
      </c>
      <c r="F7" s="234" t="s">
        <v>770</v>
      </c>
      <c r="G7" s="403"/>
      <c r="H7" s="234"/>
      <c r="I7" s="234"/>
      <c r="J7" s="247"/>
    </row>
    <row r="8" spans="1:10" ht="26.25" customHeight="1">
      <c r="A8" s="373">
        <v>1</v>
      </c>
      <c r="B8" s="374" t="s">
        <v>10</v>
      </c>
      <c r="C8" s="391" t="s">
        <v>918</v>
      </c>
      <c r="D8" s="301">
        <v>58047.5</v>
      </c>
      <c r="E8" s="301">
        <v>919175.71</v>
      </c>
      <c r="F8" s="301">
        <v>0</v>
      </c>
      <c r="G8" s="396">
        <v>0</v>
      </c>
      <c r="H8" s="301">
        <v>0</v>
      </c>
      <c r="I8" s="301">
        <v>1361802.72</v>
      </c>
      <c r="J8" s="302">
        <v>0</v>
      </c>
    </row>
    <row r="9" spans="1:10" ht="26.25" customHeight="1">
      <c r="A9" s="373">
        <v>2</v>
      </c>
      <c r="B9" s="374" t="s">
        <v>11</v>
      </c>
      <c r="C9" s="391" t="s">
        <v>918</v>
      </c>
      <c r="D9" s="301">
        <v>102354.17</v>
      </c>
      <c r="E9" s="301">
        <v>424348486.11</v>
      </c>
      <c r="F9" s="301">
        <v>0</v>
      </c>
      <c r="G9" s="396">
        <v>3920</v>
      </c>
      <c r="H9" s="301">
        <v>207412.96</v>
      </c>
      <c r="I9" s="301">
        <v>555164614.24</v>
      </c>
      <c r="J9" s="302">
        <v>1612805.82</v>
      </c>
    </row>
    <row r="10" spans="1:10" ht="26.25" customHeight="1">
      <c r="A10" s="373">
        <v>3</v>
      </c>
      <c r="B10" s="374" t="s">
        <v>12</v>
      </c>
      <c r="C10" s="391" t="s">
        <v>918</v>
      </c>
      <c r="D10" s="301">
        <v>0</v>
      </c>
      <c r="E10" s="301">
        <v>183712643.63</v>
      </c>
      <c r="F10" s="301">
        <v>0</v>
      </c>
      <c r="G10" s="396">
        <v>0</v>
      </c>
      <c r="H10" s="301">
        <v>189806.26</v>
      </c>
      <c r="I10" s="301">
        <v>245122789.92</v>
      </c>
      <c r="J10" s="301">
        <v>2003187.65</v>
      </c>
    </row>
    <row r="11" spans="1:10" ht="26.25" customHeight="1">
      <c r="A11" s="373">
        <v>4</v>
      </c>
      <c r="B11" s="374" t="s">
        <v>13</v>
      </c>
      <c r="C11" s="391" t="s">
        <v>918</v>
      </c>
      <c r="D11" s="301">
        <v>612651.68</v>
      </c>
      <c r="E11" s="301">
        <v>2225026.13</v>
      </c>
      <c r="F11" s="301">
        <v>0</v>
      </c>
      <c r="G11" s="396">
        <v>0</v>
      </c>
      <c r="H11" s="301">
        <v>1232689.12</v>
      </c>
      <c r="I11" s="301">
        <v>5312594.43</v>
      </c>
      <c r="J11" s="301">
        <v>707550</v>
      </c>
    </row>
    <row r="12" spans="1:10" ht="26.25" customHeight="1">
      <c r="A12" s="373">
        <v>5</v>
      </c>
      <c r="B12" s="374" t="s">
        <v>14</v>
      </c>
      <c r="C12" s="391" t="s">
        <v>918</v>
      </c>
      <c r="D12" s="301">
        <v>0</v>
      </c>
      <c r="E12" s="301">
        <v>126723740</v>
      </c>
      <c r="F12" s="301">
        <v>0</v>
      </c>
      <c r="G12" s="396">
        <v>0</v>
      </c>
      <c r="H12" s="301">
        <v>164892.62</v>
      </c>
      <c r="I12" s="301">
        <v>149431934.43</v>
      </c>
      <c r="J12" s="301">
        <v>1604804.75</v>
      </c>
    </row>
    <row r="13" spans="1:10" ht="26.25" customHeight="1">
      <c r="A13" s="373">
        <v>6</v>
      </c>
      <c r="B13" s="374" t="s">
        <v>15</v>
      </c>
      <c r="C13" s="391" t="s">
        <v>918</v>
      </c>
      <c r="D13" s="301">
        <v>0</v>
      </c>
      <c r="E13" s="301">
        <v>1995030.52</v>
      </c>
      <c r="F13" s="301">
        <v>0</v>
      </c>
      <c r="G13" s="396">
        <v>0</v>
      </c>
      <c r="H13" s="301">
        <v>0</v>
      </c>
      <c r="I13" s="301">
        <v>0</v>
      </c>
      <c r="J13" s="301">
        <v>7679814</v>
      </c>
    </row>
    <row r="14" spans="1:10" ht="26.25" customHeight="1">
      <c r="A14" s="373">
        <v>7</v>
      </c>
      <c r="B14" s="374" t="s">
        <v>16</v>
      </c>
      <c r="C14" s="391" t="s">
        <v>918</v>
      </c>
      <c r="D14" s="301">
        <v>991824.96</v>
      </c>
      <c r="E14" s="301">
        <v>2355409.14</v>
      </c>
      <c r="F14" s="301">
        <v>0</v>
      </c>
      <c r="G14" s="396">
        <v>2127258.55</v>
      </c>
      <c r="H14" s="301">
        <v>7495.6</v>
      </c>
      <c r="I14" s="301">
        <v>3158978.22</v>
      </c>
      <c r="J14" s="301">
        <v>2186052.28</v>
      </c>
    </row>
    <row r="15" spans="1:10" ht="26.25" customHeight="1">
      <c r="A15" s="373">
        <v>8</v>
      </c>
      <c r="B15" s="374" t="s">
        <v>17</v>
      </c>
      <c r="C15" s="391" t="s">
        <v>918</v>
      </c>
      <c r="D15" s="301">
        <v>847602.75</v>
      </c>
      <c r="E15" s="301">
        <v>160500</v>
      </c>
      <c r="F15" s="301">
        <v>0</v>
      </c>
      <c r="G15" s="396">
        <v>0</v>
      </c>
      <c r="H15" s="301">
        <v>1058561.64</v>
      </c>
      <c r="I15" s="301">
        <v>0</v>
      </c>
      <c r="J15" s="301">
        <v>457556.77</v>
      </c>
    </row>
    <row r="16" spans="1:10" ht="26.25" customHeight="1">
      <c r="A16" s="381">
        <v>9</v>
      </c>
      <c r="B16" s="388" t="s">
        <v>38</v>
      </c>
      <c r="C16" s="393" t="s">
        <v>918</v>
      </c>
      <c r="D16" s="246">
        <v>231031.07</v>
      </c>
      <c r="E16" s="246">
        <v>2446344.05</v>
      </c>
      <c r="F16" s="246">
        <v>0</v>
      </c>
      <c r="G16" s="404">
        <v>24870.84</v>
      </c>
      <c r="H16" s="246">
        <v>234120.46</v>
      </c>
      <c r="I16" s="246">
        <v>4064103.85</v>
      </c>
      <c r="J16" s="246">
        <v>175268.56</v>
      </c>
    </row>
    <row r="17" spans="1:10" ht="26.25" customHeight="1">
      <c r="A17" s="380"/>
      <c r="B17" s="387" t="s">
        <v>37</v>
      </c>
      <c r="C17" s="394"/>
      <c r="D17" s="248"/>
      <c r="E17" s="248"/>
      <c r="F17" s="248"/>
      <c r="G17" s="397"/>
      <c r="H17" s="248"/>
      <c r="I17" s="248"/>
      <c r="J17" s="248"/>
    </row>
    <row r="18" spans="1:10" ht="26.25" customHeight="1">
      <c r="A18" s="373">
        <v>10</v>
      </c>
      <c r="B18" s="374" t="s">
        <v>18</v>
      </c>
      <c r="C18" s="392" t="s">
        <v>918</v>
      </c>
      <c r="D18" s="301">
        <v>0</v>
      </c>
      <c r="E18" s="301">
        <v>1548260.43</v>
      </c>
      <c r="F18" s="301">
        <v>0</v>
      </c>
      <c r="G18" s="396">
        <v>0</v>
      </c>
      <c r="H18" s="301">
        <v>0</v>
      </c>
      <c r="I18" s="301">
        <v>1446972.37</v>
      </c>
      <c r="J18" s="301">
        <v>0</v>
      </c>
    </row>
    <row r="19" spans="1:10" ht="26.25" customHeight="1">
      <c r="A19" s="373">
        <v>11</v>
      </c>
      <c r="B19" s="377" t="s">
        <v>19</v>
      </c>
      <c r="C19" s="300" t="s">
        <v>918</v>
      </c>
      <c r="D19" s="301">
        <v>57674.07</v>
      </c>
      <c r="E19" s="301">
        <v>45609690.54</v>
      </c>
      <c r="F19" s="301">
        <v>0</v>
      </c>
      <c r="G19" s="396">
        <v>0</v>
      </c>
      <c r="H19" s="301">
        <v>1338295.71</v>
      </c>
      <c r="I19" s="301">
        <v>58628652.74</v>
      </c>
      <c r="J19" s="301">
        <v>684655.49</v>
      </c>
    </row>
    <row r="20" spans="1:10" ht="26.25" customHeight="1">
      <c r="A20" s="373">
        <v>12</v>
      </c>
      <c r="B20" s="377" t="s">
        <v>457</v>
      </c>
      <c r="C20" s="300" t="s">
        <v>74</v>
      </c>
      <c r="D20" s="301">
        <v>0</v>
      </c>
      <c r="E20" s="248">
        <v>795185.21</v>
      </c>
      <c r="F20" s="396">
        <v>0</v>
      </c>
      <c r="G20" s="396">
        <v>0</v>
      </c>
      <c r="H20" s="248">
        <v>0</v>
      </c>
      <c r="I20" s="248">
        <v>1052480.1</v>
      </c>
      <c r="J20" s="248">
        <v>0</v>
      </c>
    </row>
    <row r="21" spans="1:10" ht="26.25" customHeight="1">
      <c r="A21" s="373">
        <v>13</v>
      </c>
      <c r="B21" s="377" t="s">
        <v>20</v>
      </c>
      <c r="C21" s="372" t="s">
        <v>918</v>
      </c>
      <c r="D21" s="301">
        <v>0</v>
      </c>
      <c r="E21" s="301">
        <v>100776258.82</v>
      </c>
      <c r="F21" s="301">
        <v>0</v>
      </c>
      <c r="G21" s="396">
        <v>0</v>
      </c>
      <c r="H21" s="301">
        <v>0</v>
      </c>
      <c r="I21" s="301">
        <v>145202637.45</v>
      </c>
      <c r="J21" s="301">
        <v>390057.75</v>
      </c>
    </row>
    <row r="22" spans="1:10" ht="26.25" customHeight="1">
      <c r="A22" s="373">
        <v>14</v>
      </c>
      <c r="B22" s="377" t="s">
        <v>21</v>
      </c>
      <c r="C22" s="322" t="s">
        <v>918</v>
      </c>
      <c r="D22" s="248">
        <v>19101249.98</v>
      </c>
      <c r="E22" s="301">
        <v>0</v>
      </c>
      <c r="F22" s="248">
        <v>0</v>
      </c>
      <c r="G22" s="396">
        <v>0</v>
      </c>
      <c r="H22" s="303">
        <v>242812.5</v>
      </c>
      <c r="I22" s="396">
        <v>0</v>
      </c>
      <c r="J22" s="247">
        <v>0</v>
      </c>
    </row>
    <row r="23" spans="1:10" ht="26.25" customHeight="1">
      <c r="A23" s="381">
        <v>15</v>
      </c>
      <c r="B23" s="390" t="s">
        <v>40</v>
      </c>
      <c r="C23" s="376" t="s">
        <v>918</v>
      </c>
      <c r="D23" s="246">
        <v>260945.79</v>
      </c>
      <c r="E23" s="305">
        <v>107759108.08999999</v>
      </c>
      <c r="F23" s="246">
        <v>0</v>
      </c>
      <c r="G23" s="404">
        <v>0</v>
      </c>
      <c r="H23" s="305">
        <v>935936.56</v>
      </c>
      <c r="I23" s="305">
        <v>172519873.74</v>
      </c>
      <c r="J23" s="305">
        <v>3523400.8</v>
      </c>
    </row>
    <row r="24" spans="1:10" ht="26.25" customHeight="1">
      <c r="A24" s="380"/>
      <c r="B24" s="389" t="s">
        <v>39</v>
      </c>
      <c r="C24" s="383"/>
      <c r="D24" s="248"/>
      <c r="E24" s="303"/>
      <c r="F24" s="248"/>
      <c r="G24" s="405"/>
      <c r="H24" s="303"/>
      <c r="I24" s="303"/>
      <c r="J24" s="303"/>
    </row>
    <row r="25" spans="1:10" ht="26.25" customHeight="1">
      <c r="A25" s="373">
        <v>16</v>
      </c>
      <c r="B25" s="378" t="s">
        <v>22</v>
      </c>
      <c r="C25" s="375" t="s">
        <v>918</v>
      </c>
      <c r="D25" s="301">
        <v>14893.89</v>
      </c>
      <c r="E25" s="301">
        <v>133782.1</v>
      </c>
      <c r="F25" s="301">
        <v>0</v>
      </c>
      <c r="G25" s="396">
        <v>21681.36</v>
      </c>
      <c r="H25" s="301">
        <v>0</v>
      </c>
      <c r="I25" s="301">
        <v>0</v>
      </c>
      <c r="J25" s="301">
        <v>3449278</v>
      </c>
    </row>
    <row r="26" spans="1:11" s="320" customFormat="1" ht="24" customHeight="1">
      <c r="A26" s="381">
        <v>17</v>
      </c>
      <c r="B26" s="386" t="s">
        <v>23</v>
      </c>
      <c r="C26" s="376" t="s">
        <v>918</v>
      </c>
      <c r="D26" s="246">
        <v>4415024</v>
      </c>
      <c r="E26" s="246">
        <v>0</v>
      </c>
      <c r="F26" s="246">
        <v>0</v>
      </c>
      <c r="G26" s="404">
        <v>1448781</v>
      </c>
      <c r="H26" s="246">
        <v>0</v>
      </c>
      <c r="I26" s="246">
        <v>0</v>
      </c>
      <c r="J26" s="246">
        <v>0</v>
      </c>
      <c r="K26" s="319"/>
    </row>
    <row r="27" spans="1:10" ht="26.25" customHeight="1">
      <c r="A27" s="380"/>
      <c r="B27" s="385" t="s">
        <v>24</v>
      </c>
      <c r="C27" s="383"/>
      <c r="D27" s="248"/>
      <c r="E27" s="248"/>
      <c r="F27" s="248"/>
      <c r="H27" s="303"/>
      <c r="I27" s="248"/>
      <c r="J27" s="248"/>
    </row>
    <row r="28" spans="1:10" ht="26.25" customHeight="1">
      <c r="A28" s="381">
        <v>18</v>
      </c>
      <c r="B28" s="384" t="s">
        <v>36</v>
      </c>
      <c r="C28" s="376" t="s">
        <v>918</v>
      </c>
      <c r="D28" s="246">
        <v>0</v>
      </c>
      <c r="E28" s="305">
        <v>16494599.53</v>
      </c>
      <c r="F28" s="246">
        <v>0</v>
      </c>
      <c r="G28" s="404">
        <v>0</v>
      </c>
      <c r="H28" s="305">
        <v>15000</v>
      </c>
      <c r="I28" s="246">
        <v>21061258.89</v>
      </c>
      <c r="J28" s="305">
        <v>625452.23</v>
      </c>
    </row>
    <row r="29" spans="1:10" ht="26.25" customHeight="1">
      <c r="A29" s="380"/>
      <c r="B29" s="382" t="s">
        <v>35</v>
      </c>
      <c r="C29" s="383"/>
      <c r="D29" s="248"/>
      <c r="E29" s="247"/>
      <c r="F29" s="248"/>
      <c r="G29" s="397"/>
      <c r="H29" s="303"/>
      <c r="I29" s="248"/>
      <c r="J29" s="303"/>
    </row>
    <row r="30" spans="1:10" ht="26.25" customHeight="1">
      <c r="A30" s="373">
        <v>19</v>
      </c>
      <c r="B30" s="379" t="s">
        <v>25</v>
      </c>
      <c r="C30" s="391" t="s">
        <v>75</v>
      </c>
      <c r="D30" s="301">
        <v>0</v>
      </c>
      <c r="E30" s="305">
        <v>2200129.99</v>
      </c>
      <c r="F30" s="301">
        <v>2524561.08</v>
      </c>
      <c r="G30" s="396">
        <v>0</v>
      </c>
      <c r="H30" s="304">
        <v>71168.72</v>
      </c>
      <c r="I30" s="301">
        <v>0</v>
      </c>
      <c r="J30" s="304">
        <v>4681681.34</v>
      </c>
    </row>
    <row r="31" spans="1:10" ht="26.25" customHeight="1">
      <c r="A31" s="381">
        <v>20</v>
      </c>
      <c r="B31" s="384" t="s">
        <v>42</v>
      </c>
      <c r="C31" s="393" t="s">
        <v>918</v>
      </c>
      <c r="D31" s="246">
        <v>0</v>
      </c>
      <c r="E31" s="246">
        <v>0</v>
      </c>
      <c r="F31" s="246">
        <v>14885749</v>
      </c>
      <c r="G31" s="404">
        <v>0</v>
      </c>
      <c r="H31" s="305">
        <v>53971.21</v>
      </c>
      <c r="I31" s="246">
        <v>0</v>
      </c>
      <c r="J31" s="246">
        <v>0</v>
      </c>
    </row>
    <row r="32" spans="1:10" ht="26.25" customHeight="1">
      <c r="A32" s="380"/>
      <c r="B32" s="395" t="s">
        <v>41</v>
      </c>
      <c r="C32" s="394"/>
      <c r="D32" s="248"/>
      <c r="E32" s="248"/>
      <c r="F32" s="248"/>
      <c r="G32" s="397"/>
      <c r="H32" s="303"/>
      <c r="I32" s="248"/>
      <c r="J32" s="248"/>
    </row>
    <row r="33" spans="1:10" ht="26.25" customHeight="1">
      <c r="A33" s="373">
        <v>21</v>
      </c>
      <c r="B33" s="379" t="s">
        <v>26</v>
      </c>
      <c r="C33" s="391" t="s">
        <v>74</v>
      </c>
      <c r="D33" s="301">
        <v>3603450.91</v>
      </c>
      <c r="E33" s="301">
        <v>0</v>
      </c>
      <c r="F33" s="301">
        <v>0</v>
      </c>
      <c r="G33" s="396">
        <v>3584857.59</v>
      </c>
      <c r="H33" s="304">
        <v>821.92</v>
      </c>
      <c r="I33" s="301">
        <v>0</v>
      </c>
      <c r="J33" s="301">
        <v>5401.5</v>
      </c>
    </row>
    <row r="34" spans="1:10" ht="26.25" customHeight="1">
      <c r="A34" s="373">
        <v>22</v>
      </c>
      <c r="B34" s="379" t="s">
        <v>27</v>
      </c>
      <c r="C34" s="391" t="s">
        <v>918</v>
      </c>
      <c r="D34" s="304">
        <v>3642739.36</v>
      </c>
      <c r="E34" s="301">
        <v>0</v>
      </c>
      <c r="F34" s="301">
        <v>0</v>
      </c>
      <c r="G34" s="396">
        <v>3786827.5</v>
      </c>
      <c r="H34" s="301">
        <v>0</v>
      </c>
      <c r="I34" s="301">
        <v>0</v>
      </c>
      <c r="J34" s="301">
        <v>291600</v>
      </c>
    </row>
    <row r="35" spans="1:10" ht="26.25" customHeight="1">
      <c r="A35" s="373">
        <v>23</v>
      </c>
      <c r="B35" s="379" t="s">
        <v>28</v>
      </c>
      <c r="C35" s="391" t="s">
        <v>918</v>
      </c>
      <c r="D35" s="304">
        <v>3011357.81</v>
      </c>
      <c r="E35" s="301">
        <v>0</v>
      </c>
      <c r="F35" s="301">
        <v>0</v>
      </c>
      <c r="G35" s="396">
        <v>3177068.95</v>
      </c>
      <c r="H35" s="301">
        <v>0</v>
      </c>
      <c r="I35" s="301">
        <v>0</v>
      </c>
      <c r="J35" s="304">
        <v>366000</v>
      </c>
    </row>
    <row r="36" spans="1:10" ht="26.25" customHeight="1">
      <c r="A36" s="373">
        <v>24</v>
      </c>
      <c r="B36" s="379" t="s">
        <v>29</v>
      </c>
      <c r="C36" s="391" t="s">
        <v>75</v>
      </c>
      <c r="D36" s="301">
        <v>0</v>
      </c>
      <c r="E36" s="301">
        <v>0</v>
      </c>
      <c r="F36" s="396">
        <v>0</v>
      </c>
      <c r="G36" s="396">
        <v>0</v>
      </c>
      <c r="H36" s="248">
        <v>1232.88</v>
      </c>
      <c r="I36" s="248">
        <v>0</v>
      </c>
      <c r="J36" s="248">
        <v>1172131.75</v>
      </c>
    </row>
    <row r="37" spans="1:10" ht="26.25" customHeight="1">
      <c r="A37" s="373">
        <v>25</v>
      </c>
      <c r="B37" s="379" t="s">
        <v>30</v>
      </c>
      <c r="C37" s="391" t="s">
        <v>918</v>
      </c>
      <c r="D37" s="247">
        <v>64843612.53</v>
      </c>
      <c r="E37" s="247">
        <v>0</v>
      </c>
      <c r="F37" s="301">
        <v>0</v>
      </c>
      <c r="G37" s="397">
        <v>23211368.79</v>
      </c>
      <c r="H37" s="247">
        <v>0</v>
      </c>
      <c r="I37" s="247">
        <v>0</v>
      </c>
      <c r="J37" s="247">
        <v>3338.32</v>
      </c>
    </row>
    <row r="38" spans="1:10" s="55" customFormat="1" ht="26.25" customHeight="1">
      <c r="A38" s="373">
        <v>26</v>
      </c>
      <c r="B38" s="379" t="s">
        <v>31</v>
      </c>
      <c r="C38" s="391" t="s">
        <v>918</v>
      </c>
      <c r="D38" s="301">
        <v>1091.63</v>
      </c>
      <c r="E38" s="246">
        <v>12315092.71</v>
      </c>
      <c r="F38" s="301">
        <v>0</v>
      </c>
      <c r="G38" s="396">
        <v>0</v>
      </c>
      <c r="H38" s="301">
        <v>53295.83</v>
      </c>
      <c r="I38" s="301">
        <v>11541779.12</v>
      </c>
      <c r="J38" s="301">
        <v>5177</v>
      </c>
    </row>
    <row r="39" spans="1:10" s="55" customFormat="1" ht="26.25" customHeight="1">
      <c r="A39" s="381">
        <v>27</v>
      </c>
      <c r="B39" s="384" t="s">
        <v>44</v>
      </c>
      <c r="C39" s="393" t="s">
        <v>74</v>
      </c>
      <c r="D39" s="246">
        <v>0</v>
      </c>
      <c r="E39" s="246">
        <v>3768329.7</v>
      </c>
      <c r="F39" s="246">
        <v>0</v>
      </c>
      <c r="G39" s="404">
        <v>0</v>
      </c>
      <c r="H39" s="246">
        <v>1416458.73</v>
      </c>
      <c r="I39" s="246">
        <v>0</v>
      </c>
      <c r="J39" s="246">
        <v>8308815.29</v>
      </c>
    </row>
    <row r="40" spans="1:10" s="55" customFormat="1" ht="26.25" customHeight="1">
      <c r="A40" s="380"/>
      <c r="B40" s="382" t="s">
        <v>43</v>
      </c>
      <c r="C40" s="394"/>
      <c r="D40" s="248"/>
      <c r="E40" s="248"/>
      <c r="F40" s="248"/>
      <c r="G40" s="397"/>
      <c r="H40" s="248"/>
      <c r="I40" s="248"/>
      <c r="J40" s="248"/>
    </row>
    <row r="41" spans="1:9" ht="26.25" customHeight="1">
      <c r="A41" s="237"/>
      <c r="B41" s="231"/>
      <c r="C41" s="306"/>
      <c r="D41" s="307"/>
      <c r="E41" s="307"/>
      <c r="F41" s="307"/>
      <c r="G41" s="398"/>
      <c r="H41" s="307"/>
      <c r="I41" s="307"/>
    </row>
    <row r="42" spans="1:9" ht="26.25" customHeight="1">
      <c r="A42" s="153" t="s">
        <v>930</v>
      </c>
      <c r="B42" s="308"/>
      <c r="C42" s="308"/>
      <c r="D42" s="308"/>
      <c r="E42" s="308"/>
      <c r="F42" s="308"/>
      <c r="G42" s="399"/>
      <c r="H42" s="308"/>
      <c r="I42" s="308"/>
    </row>
    <row r="43" spans="1:9" ht="33" customHeight="1">
      <c r="A43" s="10"/>
      <c r="B43" s="309"/>
      <c r="C43" s="309"/>
      <c r="D43" s="309"/>
      <c r="E43" s="309"/>
      <c r="F43" s="309"/>
      <c r="G43" s="406"/>
      <c r="H43" s="309"/>
      <c r="I43" s="309"/>
    </row>
    <row r="44" spans="1:9" ht="26.25" customHeight="1">
      <c r="A44" s="153" t="s">
        <v>681</v>
      </c>
      <c r="B44" s="308"/>
      <c r="C44" s="308"/>
      <c r="D44" s="308"/>
      <c r="E44" s="308"/>
      <c r="F44" s="308"/>
      <c r="G44" s="399"/>
      <c r="H44" s="308"/>
      <c r="I44" s="308"/>
    </row>
    <row r="45" spans="1:10" ht="24.75" customHeight="1">
      <c r="A45" s="291" t="s">
        <v>694</v>
      </c>
      <c r="B45" s="298"/>
      <c r="C45" s="298"/>
      <c r="D45" s="298"/>
      <c r="E45" s="298"/>
      <c r="F45" s="298"/>
      <c r="G45" s="400"/>
      <c r="H45" s="298"/>
      <c r="I45" s="298"/>
      <c r="J45" s="298"/>
    </row>
    <row r="46" ht="24.75" customHeight="1">
      <c r="C46" s="309"/>
    </row>
    <row r="47" ht="24.75" customHeight="1">
      <c r="A47" s="47" t="s">
        <v>719</v>
      </c>
    </row>
    <row r="48" spans="1:10" s="232" customFormat="1" ht="24.75" customHeight="1">
      <c r="A48" s="228"/>
      <c r="B48" s="592" t="s">
        <v>854</v>
      </c>
      <c r="C48" s="228"/>
      <c r="D48" s="229" t="s">
        <v>218</v>
      </c>
      <c r="E48" s="230"/>
      <c r="F48" s="229" t="s">
        <v>9</v>
      </c>
      <c r="G48" s="402"/>
      <c r="H48" s="267"/>
      <c r="I48" s="267"/>
      <c r="J48" s="230"/>
    </row>
    <row r="49" spans="1:10" s="232" customFormat="1" ht="24.75" customHeight="1">
      <c r="A49" s="233" t="s">
        <v>757</v>
      </c>
      <c r="B49" s="593"/>
      <c r="C49" s="233" t="s">
        <v>839</v>
      </c>
      <c r="D49" s="234" t="s">
        <v>836</v>
      </c>
      <c r="E49" s="234" t="s">
        <v>758</v>
      </c>
      <c r="F49" s="234" t="s">
        <v>759</v>
      </c>
      <c r="G49" s="403"/>
      <c r="H49" s="234"/>
      <c r="I49" s="234"/>
      <c r="J49" s="246"/>
    </row>
    <row r="50" spans="1:10" s="232" customFormat="1" ht="24.75" customHeight="1">
      <c r="A50" s="233" t="s">
        <v>760</v>
      </c>
      <c r="B50" s="593"/>
      <c r="C50" s="233" t="s">
        <v>842</v>
      </c>
      <c r="D50" s="234" t="s">
        <v>761</v>
      </c>
      <c r="E50" s="234" t="s">
        <v>762</v>
      </c>
      <c r="F50" s="234" t="s">
        <v>763</v>
      </c>
      <c r="G50" s="403" t="s">
        <v>764</v>
      </c>
      <c r="H50" s="234" t="s">
        <v>765</v>
      </c>
      <c r="I50" s="234" t="s">
        <v>766</v>
      </c>
      <c r="J50" s="234" t="s">
        <v>767</v>
      </c>
    </row>
    <row r="51" spans="1:10" s="232" customFormat="1" ht="24.75" customHeight="1">
      <c r="A51" s="144"/>
      <c r="B51" s="594"/>
      <c r="C51" s="233" t="s">
        <v>843</v>
      </c>
      <c r="D51" s="234" t="s">
        <v>768</v>
      </c>
      <c r="E51" s="234" t="s">
        <v>769</v>
      </c>
      <c r="F51" s="234" t="s">
        <v>770</v>
      </c>
      <c r="G51" s="403"/>
      <c r="H51" s="234"/>
      <c r="I51" s="234"/>
      <c r="J51" s="248"/>
    </row>
    <row r="52" spans="1:10" ht="26.25" customHeight="1">
      <c r="A52" s="373">
        <v>28</v>
      </c>
      <c r="B52" s="379" t="s">
        <v>32</v>
      </c>
      <c r="C52" s="300" t="s">
        <v>918</v>
      </c>
      <c r="D52" s="301">
        <v>2611749.45</v>
      </c>
      <c r="E52" s="301">
        <v>0</v>
      </c>
      <c r="F52" s="301">
        <v>0</v>
      </c>
      <c r="G52" s="396">
        <v>2491889.68</v>
      </c>
      <c r="H52" s="301">
        <v>30000</v>
      </c>
      <c r="I52" s="301">
        <v>0</v>
      </c>
      <c r="J52" s="301">
        <v>0</v>
      </c>
    </row>
    <row r="53" spans="1:10" ht="26.25" customHeight="1">
      <c r="A53" s="373">
        <v>29</v>
      </c>
      <c r="B53" s="379" t="s">
        <v>33</v>
      </c>
      <c r="C53" s="300" t="s">
        <v>918</v>
      </c>
      <c r="D53" s="248">
        <v>1741483.58</v>
      </c>
      <c r="E53" s="248">
        <v>0</v>
      </c>
      <c r="F53" s="301">
        <v>0</v>
      </c>
      <c r="G53" s="397">
        <v>1800353.93</v>
      </c>
      <c r="H53" s="248">
        <v>30000</v>
      </c>
      <c r="I53" s="248">
        <v>0</v>
      </c>
      <c r="J53" s="248">
        <v>0</v>
      </c>
    </row>
    <row r="54" spans="1:10" ht="26.25" customHeight="1">
      <c r="A54" s="373">
        <v>30</v>
      </c>
      <c r="B54" s="379" t="s">
        <v>34</v>
      </c>
      <c r="C54" s="300" t="s">
        <v>75</v>
      </c>
      <c r="D54" s="301">
        <v>0</v>
      </c>
      <c r="E54" s="301">
        <v>5152349.93</v>
      </c>
      <c r="F54" s="301">
        <v>0</v>
      </c>
      <c r="G54" s="301">
        <v>0</v>
      </c>
      <c r="H54" s="301">
        <v>3904.79</v>
      </c>
      <c r="I54" s="301">
        <v>0</v>
      </c>
      <c r="J54" s="301">
        <v>8945582.72</v>
      </c>
    </row>
    <row r="55" spans="1:10" ht="26.25" customHeight="1">
      <c r="A55" s="18">
        <v>31</v>
      </c>
      <c r="B55" s="235" t="s">
        <v>699</v>
      </c>
      <c r="C55" s="391" t="s">
        <v>74</v>
      </c>
      <c r="D55" s="301">
        <v>0</v>
      </c>
      <c r="E55" s="301">
        <v>43918417.01</v>
      </c>
      <c r="F55" s="301">
        <v>0</v>
      </c>
      <c r="G55" s="301">
        <v>0</v>
      </c>
      <c r="H55" s="301">
        <v>810064.68</v>
      </c>
      <c r="I55" s="301">
        <v>50858921.3</v>
      </c>
      <c r="J55" s="301">
        <v>7657186.4799999995</v>
      </c>
    </row>
    <row r="56" spans="1:10" ht="26.25" customHeight="1">
      <c r="A56" s="18">
        <v>32</v>
      </c>
      <c r="B56" s="235" t="s">
        <v>700</v>
      </c>
      <c r="C56" s="300" t="s">
        <v>918</v>
      </c>
      <c r="D56" s="301">
        <v>3386565.93</v>
      </c>
      <c r="E56" s="301">
        <v>0</v>
      </c>
      <c r="F56" s="301">
        <v>0</v>
      </c>
      <c r="G56" s="396">
        <v>3601353.45</v>
      </c>
      <c r="H56" s="301">
        <v>0</v>
      </c>
      <c r="I56" s="301">
        <v>0</v>
      </c>
      <c r="J56" s="301">
        <v>437707.08</v>
      </c>
    </row>
    <row r="57" spans="1:10" ht="26.25" customHeight="1">
      <c r="A57" s="18">
        <v>33</v>
      </c>
      <c r="B57" s="235" t="s">
        <v>701</v>
      </c>
      <c r="C57" s="300" t="s">
        <v>918</v>
      </c>
      <c r="D57" s="301">
        <v>3329434.35</v>
      </c>
      <c r="E57" s="301">
        <v>0</v>
      </c>
      <c r="F57" s="301">
        <v>0</v>
      </c>
      <c r="G57" s="396">
        <v>3206376.16</v>
      </c>
      <c r="H57" s="301">
        <v>0</v>
      </c>
      <c r="I57" s="301">
        <v>0</v>
      </c>
      <c r="J57" s="301">
        <v>668500</v>
      </c>
    </row>
    <row r="58" spans="1:10" ht="26.25" customHeight="1">
      <c r="A58" s="18">
        <v>34</v>
      </c>
      <c r="B58" s="235" t="s">
        <v>702</v>
      </c>
      <c r="C58" s="300" t="s">
        <v>918</v>
      </c>
      <c r="D58" s="301">
        <v>4775439.08</v>
      </c>
      <c r="E58" s="301">
        <v>0</v>
      </c>
      <c r="F58" s="301">
        <v>0</v>
      </c>
      <c r="G58" s="396">
        <v>4915454.24</v>
      </c>
      <c r="H58" s="301">
        <v>0</v>
      </c>
      <c r="I58" s="301">
        <v>0</v>
      </c>
      <c r="J58" s="301">
        <v>216000</v>
      </c>
    </row>
    <row r="59" spans="1:10" ht="24.75" customHeight="1">
      <c r="A59" s="18">
        <v>35</v>
      </c>
      <c r="B59" s="411" t="s">
        <v>703</v>
      </c>
      <c r="C59" s="300" t="s">
        <v>74</v>
      </c>
      <c r="D59" s="301">
        <v>0</v>
      </c>
      <c r="E59" s="301">
        <v>6789943.78</v>
      </c>
      <c r="F59" s="301">
        <v>0</v>
      </c>
      <c r="G59" s="301">
        <v>0</v>
      </c>
      <c r="H59" s="301">
        <v>961384.62</v>
      </c>
      <c r="I59" s="301">
        <v>9324406.47</v>
      </c>
      <c r="J59" s="301">
        <v>218037.64</v>
      </c>
    </row>
    <row r="60" spans="1:10" ht="24.75" customHeight="1">
      <c r="A60" s="27">
        <v>36</v>
      </c>
      <c r="B60" s="236" t="s">
        <v>710</v>
      </c>
      <c r="C60" s="272" t="s">
        <v>918</v>
      </c>
      <c r="D60" s="248">
        <v>0</v>
      </c>
      <c r="E60" s="248">
        <v>7367197.01</v>
      </c>
      <c r="F60" s="301">
        <v>0</v>
      </c>
      <c r="G60" s="301">
        <v>0</v>
      </c>
      <c r="H60" s="248">
        <v>337630</v>
      </c>
      <c r="I60" s="248">
        <v>0</v>
      </c>
      <c r="J60" s="301">
        <v>18290868.3</v>
      </c>
    </row>
    <row r="61" spans="1:10" ht="24.75" customHeight="1">
      <c r="A61" s="27">
        <v>37</v>
      </c>
      <c r="B61" s="236" t="s">
        <v>711</v>
      </c>
      <c r="C61" s="272" t="s">
        <v>918</v>
      </c>
      <c r="D61" s="248">
        <v>5236809.16</v>
      </c>
      <c r="E61" s="248">
        <v>8781035</v>
      </c>
      <c r="F61" s="301">
        <v>0</v>
      </c>
      <c r="G61" s="301">
        <v>0</v>
      </c>
      <c r="H61" s="248">
        <v>0</v>
      </c>
      <c r="I61" s="248">
        <v>14256359.28</v>
      </c>
      <c r="J61" s="247">
        <v>0</v>
      </c>
    </row>
    <row r="62" spans="1:10" ht="24.75" customHeight="1">
      <c r="A62" s="27">
        <v>38</v>
      </c>
      <c r="B62" s="235" t="s">
        <v>712</v>
      </c>
      <c r="C62" s="300" t="s">
        <v>918</v>
      </c>
      <c r="D62" s="301">
        <v>1468767.6</v>
      </c>
      <c r="E62" s="301">
        <v>243955.72</v>
      </c>
      <c r="F62" s="301">
        <v>0</v>
      </c>
      <c r="G62" s="396">
        <v>1372680</v>
      </c>
      <c r="H62" s="301">
        <v>0</v>
      </c>
      <c r="I62" s="301">
        <v>33858.35</v>
      </c>
      <c r="J62" s="301">
        <v>211376</v>
      </c>
    </row>
    <row r="63" spans="1:10" ht="24.75" customHeight="1">
      <c r="A63" s="27">
        <v>39</v>
      </c>
      <c r="B63" s="235" t="s">
        <v>713</v>
      </c>
      <c r="C63" s="300" t="s">
        <v>918</v>
      </c>
      <c r="D63" s="301">
        <v>0</v>
      </c>
      <c r="E63" s="301">
        <v>49533229.33</v>
      </c>
      <c r="F63" s="301">
        <v>0</v>
      </c>
      <c r="G63" s="301">
        <v>0</v>
      </c>
      <c r="H63" s="301">
        <v>1292925.08</v>
      </c>
      <c r="I63" s="301">
        <v>95536224.08</v>
      </c>
      <c r="J63" s="301">
        <v>83109.15</v>
      </c>
    </row>
    <row r="64" spans="1:10" ht="24.75" customHeight="1">
      <c r="A64" s="27">
        <v>40</v>
      </c>
      <c r="B64" s="235" t="s">
        <v>714</v>
      </c>
      <c r="C64" s="300" t="s">
        <v>845</v>
      </c>
      <c r="D64" s="301">
        <v>0</v>
      </c>
      <c r="E64" s="301">
        <v>6258040.56</v>
      </c>
      <c r="F64" s="301">
        <v>0</v>
      </c>
      <c r="G64" s="301">
        <v>0</v>
      </c>
      <c r="H64" s="301">
        <v>763218.62</v>
      </c>
      <c r="I64" s="301">
        <v>10303919.02</v>
      </c>
      <c r="J64" s="301">
        <v>0</v>
      </c>
    </row>
    <row r="65" spans="1:10" ht="24.75" customHeight="1">
      <c r="A65" s="27">
        <v>41</v>
      </c>
      <c r="B65" s="235" t="s">
        <v>715</v>
      </c>
      <c r="C65" s="300" t="s">
        <v>918</v>
      </c>
      <c r="D65" s="301">
        <v>217291.05</v>
      </c>
      <c r="E65" s="301">
        <v>13315979.49</v>
      </c>
      <c r="F65" s="301">
        <v>0</v>
      </c>
      <c r="G65" s="301">
        <v>0</v>
      </c>
      <c r="H65" s="301">
        <v>1243596.37</v>
      </c>
      <c r="I65" s="301">
        <v>17502328.13</v>
      </c>
      <c r="J65" s="301">
        <v>24040.82</v>
      </c>
    </row>
    <row r="66" spans="1:10" ht="24.75" customHeight="1">
      <c r="A66" s="27">
        <v>42</v>
      </c>
      <c r="B66" s="235" t="s">
        <v>716</v>
      </c>
      <c r="C66" s="300" t="s">
        <v>918</v>
      </c>
      <c r="D66" s="301">
        <v>0</v>
      </c>
      <c r="E66" s="301">
        <v>18307467.31</v>
      </c>
      <c r="F66" s="301">
        <v>0</v>
      </c>
      <c r="G66" s="301">
        <v>0</v>
      </c>
      <c r="H66" s="301">
        <v>0</v>
      </c>
      <c r="I66" s="301">
        <v>22006461.34</v>
      </c>
      <c r="J66" s="301">
        <v>0</v>
      </c>
    </row>
    <row r="67" spans="1:10" ht="24.75" customHeight="1">
      <c r="A67" s="27">
        <v>43</v>
      </c>
      <c r="B67" s="235" t="s">
        <v>717</v>
      </c>
      <c r="C67" s="300" t="s">
        <v>918</v>
      </c>
      <c r="D67" s="301">
        <v>0</v>
      </c>
      <c r="E67" s="301">
        <v>19698826.560000002</v>
      </c>
      <c r="F67" s="301">
        <v>0</v>
      </c>
      <c r="G67" s="301">
        <v>0</v>
      </c>
      <c r="H67" s="301">
        <v>33001.89</v>
      </c>
      <c r="I67" s="301">
        <v>26983216.68</v>
      </c>
      <c r="J67" s="301">
        <v>49542.01</v>
      </c>
    </row>
    <row r="68" spans="1:10" ht="24.75" customHeight="1">
      <c r="A68" s="18">
        <v>44</v>
      </c>
      <c r="B68" s="235" t="s">
        <v>718</v>
      </c>
      <c r="C68" s="300" t="s">
        <v>918</v>
      </c>
      <c r="D68" s="301">
        <v>1194862.97</v>
      </c>
      <c r="E68" s="301">
        <v>0</v>
      </c>
      <c r="F68" s="301">
        <v>0</v>
      </c>
      <c r="G68" s="301">
        <v>0</v>
      </c>
      <c r="H68" s="301">
        <v>2150342.45</v>
      </c>
      <c r="I68" s="301">
        <v>0</v>
      </c>
      <c r="J68" s="301">
        <v>0</v>
      </c>
    </row>
    <row r="69" spans="1:10" ht="24.75" customHeight="1">
      <c r="A69" s="21"/>
      <c r="B69" s="266" t="s">
        <v>835</v>
      </c>
      <c r="C69" s="321"/>
      <c r="D69" s="301">
        <f aca="true" t="shared" si="0" ref="D69:J69">SUM(D8:D68)</f>
        <v>125757955.26999998</v>
      </c>
      <c r="E69" s="301">
        <f t="shared" si="0"/>
        <v>1215653234.11</v>
      </c>
      <c r="F69" s="301">
        <f t="shared" si="0"/>
        <v>17410310.08</v>
      </c>
      <c r="G69" s="396">
        <f t="shared" si="0"/>
        <v>54774742.04</v>
      </c>
      <c r="H69" s="301">
        <f t="shared" si="0"/>
        <v>14880041.219999999</v>
      </c>
      <c r="I69" s="301">
        <f t="shared" si="0"/>
        <v>1621876166.87</v>
      </c>
      <c r="J69" s="301">
        <f t="shared" si="0"/>
        <v>76735979.5</v>
      </c>
    </row>
    <row r="70" spans="1:10" ht="24.75" customHeight="1">
      <c r="A70" s="26"/>
      <c r="B70" s="595" t="s">
        <v>720</v>
      </c>
      <c r="C70" s="596"/>
      <c r="D70" s="247"/>
      <c r="E70" s="247"/>
      <c r="F70" s="247"/>
      <c r="G70" s="412"/>
      <c r="H70" s="246"/>
      <c r="I70" s="247"/>
      <c r="J70" s="247"/>
    </row>
    <row r="71" spans="1:10" ht="24.75" customHeight="1">
      <c r="A71" s="26"/>
      <c r="B71" s="597" t="s">
        <v>474</v>
      </c>
      <c r="C71" s="598"/>
      <c r="D71" s="248">
        <v>2332911.02</v>
      </c>
      <c r="E71" s="248">
        <v>525372.4</v>
      </c>
      <c r="F71" s="248">
        <v>0</v>
      </c>
      <c r="G71" s="397">
        <v>787410.44</v>
      </c>
      <c r="H71" s="397">
        <v>2838964.59</v>
      </c>
      <c r="I71" s="248">
        <v>176011.87</v>
      </c>
      <c r="J71" s="248">
        <v>971971.62</v>
      </c>
    </row>
    <row r="72" spans="1:10" ht="24.75" customHeight="1" thickBot="1">
      <c r="A72" s="27"/>
      <c r="B72" s="310" t="s">
        <v>721</v>
      </c>
      <c r="C72" s="409"/>
      <c r="D72" s="410">
        <f aca="true" t="shared" si="1" ref="D72:J72">D69+D71</f>
        <v>128090866.28999998</v>
      </c>
      <c r="E72" s="410">
        <f t="shared" si="1"/>
        <v>1216178606.51</v>
      </c>
      <c r="F72" s="410">
        <f t="shared" si="1"/>
        <v>17410310.08</v>
      </c>
      <c r="G72" s="413">
        <f t="shared" si="1"/>
        <v>55562152.48</v>
      </c>
      <c r="H72" s="415">
        <f t="shared" si="1"/>
        <v>17719005.81</v>
      </c>
      <c r="I72" s="410">
        <f t="shared" si="1"/>
        <v>1622052178.7399998</v>
      </c>
      <c r="J72" s="410">
        <f t="shared" si="1"/>
        <v>77707951.12</v>
      </c>
    </row>
    <row r="73" spans="1:10" ht="31.5" customHeight="1" thickTop="1">
      <c r="A73" s="237"/>
      <c r="B73" s="231"/>
      <c r="C73" s="306"/>
      <c r="D73" s="307"/>
      <c r="E73" s="307"/>
      <c r="F73" s="307"/>
      <c r="G73" s="398"/>
      <c r="H73" s="307"/>
      <c r="I73" s="307"/>
      <c r="J73" s="307"/>
    </row>
    <row r="74" ht="24.75" customHeight="1">
      <c r="A74" s="47" t="s">
        <v>508</v>
      </c>
    </row>
    <row r="75" ht="24.75" customHeight="1">
      <c r="A75" s="47" t="s">
        <v>509</v>
      </c>
    </row>
    <row r="76" ht="24.75" customHeight="1">
      <c r="A76" s="47" t="s">
        <v>502</v>
      </c>
    </row>
    <row r="77" ht="24.75" customHeight="1">
      <c r="A77" s="47" t="s">
        <v>510</v>
      </c>
    </row>
    <row r="78" ht="24.75" customHeight="1">
      <c r="A78" s="47" t="s">
        <v>732</v>
      </c>
    </row>
    <row r="79" ht="24.75" customHeight="1">
      <c r="A79" s="47" t="s">
        <v>733</v>
      </c>
    </row>
    <row r="80" ht="24.75" customHeight="1">
      <c r="A80" s="47" t="s">
        <v>734</v>
      </c>
    </row>
    <row r="81" spans="1:10" ht="25.5" customHeight="1">
      <c r="A81" s="237"/>
      <c r="B81" s="231"/>
      <c r="C81" s="306"/>
      <c r="D81" s="307"/>
      <c r="E81" s="307"/>
      <c r="F81" s="307"/>
      <c r="G81" s="398"/>
      <c r="H81" s="307"/>
      <c r="I81" s="307"/>
      <c r="J81" s="307"/>
    </row>
    <row r="82" spans="1:10" ht="25.5" customHeight="1">
      <c r="A82" s="237"/>
      <c r="B82" s="231"/>
      <c r="C82" s="306"/>
      <c r="D82" s="307"/>
      <c r="E82" s="307"/>
      <c r="F82" s="307"/>
      <c r="G82" s="398"/>
      <c r="H82" s="307"/>
      <c r="I82" s="307"/>
      <c r="J82" s="307"/>
    </row>
    <row r="83" spans="1:10" ht="25.5" customHeight="1">
      <c r="A83" s="237"/>
      <c r="B83" s="231"/>
      <c r="C83" s="306"/>
      <c r="D83" s="307"/>
      <c r="E83" s="307"/>
      <c r="F83" s="307"/>
      <c r="G83" s="398"/>
      <c r="H83" s="307"/>
      <c r="I83" s="307"/>
      <c r="J83" s="307"/>
    </row>
    <row r="84" spans="1:10" ht="25.5" customHeight="1">
      <c r="A84" s="237"/>
      <c r="B84" s="231"/>
      <c r="C84" s="306"/>
      <c r="D84" s="307"/>
      <c r="E84" s="307"/>
      <c r="F84" s="307"/>
      <c r="G84" s="398"/>
      <c r="H84" s="307"/>
      <c r="I84" s="307"/>
      <c r="J84" s="307"/>
    </row>
    <row r="85" spans="1:10" ht="25.5" customHeight="1">
      <c r="A85" s="237"/>
      <c r="B85" s="231"/>
      <c r="C85" s="306"/>
      <c r="D85" s="307"/>
      <c r="E85" s="307"/>
      <c r="F85" s="307"/>
      <c r="G85" s="398"/>
      <c r="H85" s="307"/>
      <c r="I85" s="307"/>
      <c r="J85" s="307"/>
    </row>
    <row r="86" spans="1:9" ht="24.75" customHeight="1">
      <c r="A86" s="153"/>
      <c r="B86" s="308"/>
      <c r="C86" s="308"/>
      <c r="D86" s="308"/>
      <c r="E86" s="308"/>
      <c r="F86" s="308"/>
      <c r="G86" s="399"/>
      <c r="H86" s="308"/>
      <c r="I86" s="308"/>
    </row>
    <row r="87" spans="1:9" ht="24.75" customHeight="1">
      <c r="A87" s="153"/>
      <c r="B87" s="308"/>
      <c r="C87" s="308"/>
      <c r="D87" s="308"/>
      <c r="E87" s="308"/>
      <c r="F87" s="308"/>
      <c r="G87" s="399"/>
      <c r="H87" s="308"/>
      <c r="I87" s="308"/>
    </row>
    <row r="88" spans="1:9" ht="24.75" customHeight="1">
      <c r="A88" s="153" t="s">
        <v>930</v>
      </c>
      <c r="B88" s="308"/>
      <c r="C88" s="308"/>
      <c r="D88" s="308"/>
      <c r="E88" s="308"/>
      <c r="F88" s="308"/>
      <c r="G88" s="399"/>
      <c r="H88" s="308"/>
      <c r="I88" s="308"/>
    </row>
    <row r="89" spans="1:9" ht="24" customHeight="1">
      <c r="A89" s="153"/>
      <c r="B89" s="308"/>
      <c r="C89" s="308"/>
      <c r="D89" s="308"/>
      <c r="E89" s="308"/>
      <c r="F89" s="308"/>
      <c r="G89" s="399"/>
      <c r="H89" s="308"/>
      <c r="I89" s="308"/>
    </row>
    <row r="90" spans="1:9" ht="24.75" customHeight="1">
      <c r="A90" s="153" t="s">
        <v>681</v>
      </c>
      <c r="B90" s="308"/>
      <c r="C90" s="308"/>
      <c r="D90" s="308"/>
      <c r="E90" s="308"/>
      <c r="F90" s="308"/>
      <c r="G90" s="399"/>
      <c r="H90" s="308"/>
      <c r="I90" s="308"/>
    </row>
    <row r="91" ht="24.75" customHeight="1"/>
    <row r="92" spans="1:10" ht="24.75" customHeight="1">
      <c r="A92" s="55"/>
      <c r="B92" s="231"/>
      <c r="C92" s="231"/>
      <c r="D92" s="307"/>
      <c r="E92" s="307"/>
      <c r="F92" s="307"/>
      <c r="G92" s="398"/>
      <c r="H92" s="307"/>
      <c r="I92" s="307"/>
      <c r="J92" s="307"/>
    </row>
    <row r="93" spans="1:10" s="232" customFormat="1" ht="24.75" customHeight="1">
      <c r="A93" s="231"/>
      <c r="B93" s="591"/>
      <c r="C93" s="231"/>
      <c r="D93" s="416"/>
      <c r="E93" s="416"/>
      <c r="F93" s="416"/>
      <c r="G93" s="417"/>
      <c r="H93" s="416"/>
      <c r="I93" s="416"/>
      <c r="J93" s="416"/>
    </row>
    <row r="94" spans="1:10" s="232" customFormat="1" ht="24.75" customHeight="1">
      <c r="A94" s="306"/>
      <c r="B94" s="591"/>
      <c r="C94" s="306"/>
      <c r="D94" s="418"/>
      <c r="E94" s="418"/>
      <c r="F94" s="418"/>
      <c r="G94" s="419"/>
      <c r="H94" s="418"/>
      <c r="I94" s="418"/>
      <c r="J94" s="307"/>
    </row>
    <row r="95" spans="1:10" s="232" customFormat="1" ht="24.75" customHeight="1">
      <c r="A95" s="306"/>
      <c r="B95" s="591"/>
      <c r="C95" s="306"/>
      <c r="D95" s="418"/>
      <c r="E95" s="418"/>
      <c r="F95" s="418"/>
      <c r="G95" s="419"/>
      <c r="H95" s="418"/>
      <c r="I95" s="418"/>
      <c r="J95" s="418"/>
    </row>
    <row r="96" spans="1:10" s="232" customFormat="1" ht="24.75" customHeight="1">
      <c r="A96" s="231"/>
      <c r="B96" s="591"/>
      <c r="C96" s="306"/>
      <c r="D96" s="418"/>
      <c r="E96" s="418"/>
      <c r="F96" s="418"/>
      <c r="G96" s="419"/>
      <c r="H96" s="418"/>
      <c r="I96" s="418"/>
      <c r="J96" s="307"/>
    </row>
    <row r="97" spans="1:10" ht="24.75" customHeight="1">
      <c r="A97" s="237"/>
      <c r="B97" s="231"/>
      <c r="C97" s="306"/>
      <c r="D97" s="307"/>
      <c r="E97" s="307"/>
      <c r="F97" s="307"/>
      <c r="G97" s="398"/>
      <c r="H97" s="307"/>
      <c r="I97" s="307"/>
      <c r="J97" s="307"/>
    </row>
    <row r="98" spans="1:10" ht="24.75" customHeight="1">
      <c r="A98" s="237"/>
      <c r="B98" s="231"/>
      <c r="C98" s="306"/>
      <c r="D98" s="307"/>
      <c r="E98" s="307"/>
      <c r="F98" s="307"/>
      <c r="G98" s="398"/>
      <c r="H98" s="307"/>
      <c r="I98" s="307"/>
      <c r="J98" s="307"/>
    </row>
    <row r="99" spans="1:10" ht="24.75" customHeight="1">
      <c r="A99" s="237"/>
      <c r="B99" s="231"/>
      <c r="C99" s="306"/>
      <c r="D99" s="307"/>
      <c r="E99" s="307"/>
      <c r="F99" s="307"/>
      <c r="G99" s="398"/>
      <c r="H99" s="307"/>
      <c r="I99" s="307"/>
      <c r="J99" s="307"/>
    </row>
    <row r="100" spans="1:10" ht="24.75" customHeight="1">
      <c r="A100" s="237"/>
      <c r="B100" s="231"/>
      <c r="C100" s="306"/>
      <c r="D100" s="307"/>
      <c r="E100" s="307"/>
      <c r="F100" s="307"/>
      <c r="G100" s="398"/>
      <c r="H100" s="307"/>
      <c r="I100" s="307"/>
      <c r="J100" s="307"/>
    </row>
    <row r="101" spans="1:10" ht="24.75" customHeight="1">
      <c r="A101" s="237"/>
      <c r="B101" s="231"/>
      <c r="C101" s="306"/>
      <c r="D101" s="307"/>
      <c r="E101" s="307"/>
      <c r="F101" s="307"/>
      <c r="G101" s="398"/>
      <c r="H101" s="307"/>
      <c r="I101" s="307"/>
      <c r="J101" s="307"/>
    </row>
    <row r="102" spans="1:10" ht="24.75" customHeight="1">
      <c r="A102" s="237"/>
      <c r="B102" s="231"/>
      <c r="C102" s="306"/>
      <c r="D102" s="307"/>
      <c r="E102" s="307"/>
      <c r="F102" s="307"/>
      <c r="G102" s="398"/>
      <c r="H102" s="307"/>
      <c r="I102" s="307"/>
      <c r="J102" s="307"/>
    </row>
    <row r="103" spans="1:10" ht="24.75" customHeight="1">
      <c r="A103" s="237"/>
      <c r="B103" s="231"/>
      <c r="C103" s="306"/>
      <c r="D103" s="307"/>
      <c r="E103" s="307"/>
      <c r="F103" s="307"/>
      <c r="G103" s="398"/>
      <c r="H103" s="307"/>
      <c r="I103" s="307"/>
      <c r="J103" s="307"/>
    </row>
    <row r="104" spans="1:10" ht="24.75" customHeight="1">
      <c r="A104" s="237"/>
      <c r="B104" s="231"/>
      <c r="C104" s="306"/>
      <c r="D104" s="307"/>
      <c r="E104" s="307"/>
      <c r="F104" s="307"/>
      <c r="G104" s="398"/>
      <c r="H104" s="307"/>
      <c r="I104" s="307"/>
      <c r="J104" s="307"/>
    </row>
    <row r="105" spans="1:10" ht="24.75" customHeight="1">
      <c r="A105" s="237"/>
      <c r="B105" s="231"/>
      <c r="C105" s="306"/>
      <c r="D105" s="307"/>
      <c r="E105" s="307"/>
      <c r="F105" s="307"/>
      <c r="G105" s="398"/>
      <c r="H105" s="307"/>
      <c r="I105" s="307"/>
      <c r="J105" s="307"/>
    </row>
    <row r="106" spans="1:10" ht="24.75" customHeight="1">
      <c r="A106" s="237"/>
      <c r="B106" s="420"/>
      <c r="C106" s="231"/>
      <c r="D106" s="307"/>
      <c r="E106" s="307"/>
      <c r="F106" s="307"/>
      <c r="G106" s="398"/>
      <c r="H106" s="307"/>
      <c r="I106" s="307"/>
      <c r="J106" s="307"/>
    </row>
    <row r="107" spans="1:10" ht="24.75" customHeight="1">
      <c r="A107" s="55"/>
      <c r="B107" s="421"/>
      <c r="C107" s="422"/>
      <c r="D107" s="423"/>
      <c r="E107" s="423"/>
      <c r="F107" s="423"/>
      <c r="G107" s="424"/>
      <c r="H107" s="423"/>
      <c r="I107" s="423"/>
      <c r="J107" s="307"/>
    </row>
    <row r="108" spans="1:10" ht="24.75" customHeight="1">
      <c r="A108" s="55"/>
      <c r="B108" s="231"/>
      <c r="C108" s="422"/>
      <c r="D108" s="425"/>
      <c r="E108" s="425"/>
      <c r="F108" s="307"/>
      <c r="G108" s="426"/>
      <c r="H108" s="425"/>
      <c r="I108" s="425"/>
      <c r="J108" s="307"/>
    </row>
    <row r="109" spans="1:10" ht="24.75" customHeight="1">
      <c r="A109" s="55"/>
      <c r="B109" s="231"/>
      <c r="C109" s="422"/>
      <c r="D109" s="427"/>
      <c r="E109" s="427"/>
      <c r="F109" s="427"/>
      <c r="G109" s="428"/>
      <c r="H109" s="428"/>
      <c r="I109" s="427"/>
      <c r="J109" s="427"/>
    </row>
    <row r="110" spans="1:10" ht="24.75" customHeight="1">
      <c r="A110" s="55"/>
      <c r="B110" s="231"/>
      <c r="C110" s="231"/>
      <c r="D110" s="307"/>
      <c r="E110" s="307"/>
      <c r="F110" s="307"/>
      <c r="G110" s="398"/>
      <c r="H110" s="307"/>
      <c r="I110" s="307"/>
      <c r="J110" s="307"/>
    </row>
    <row r="111" spans="1:10" ht="24.75" customHeight="1">
      <c r="A111" s="55"/>
      <c r="B111" s="231"/>
      <c r="C111" s="231"/>
      <c r="D111" s="307"/>
      <c r="E111" s="307"/>
      <c r="F111" s="307"/>
      <c r="G111" s="398"/>
      <c r="H111" s="307"/>
      <c r="I111" s="307"/>
      <c r="J111" s="307"/>
    </row>
    <row r="112" spans="1:10" ht="24.75" customHeight="1">
      <c r="A112" s="55"/>
      <c r="B112" s="231"/>
      <c r="C112" s="231"/>
      <c r="D112" s="307"/>
      <c r="E112" s="307"/>
      <c r="F112" s="307"/>
      <c r="G112" s="398"/>
      <c r="H112" s="307"/>
      <c r="I112" s="307"/>
      <c r="J112" s="307"/>
    </row>
    <row r="113" spans="1:10" ht="24.75" customHeight="1">
      <c r="A113" s="55"/>
      <c r="B113" s="231"/>
      <c r="C113" s="231"/>
      <c r="D113" s="307"/>
      <c r="E113" s="307"/>
      <c r="F113" s="307"/>
      <c r="G113" s="398"/>
      <c r="H113" s="307"/>
      <c r="I113" s="307"/>
      <c r="J113" s="307"/>
    </row>
    <row r="114" spans="1:10" ht="24.75" customHeight="1">
      <c r="A114" s="55"/>
      <c r="B114" s="231"/>
      <c r="C114" s="231"/>
      <c r="D114" s="307"/>
      <c r="E114" s="307"/>
      <c r="F114" s="307"/>
      <c r="G114" s="398"/>
      <c r="H114" s="307"/>
      <c r="I114" s="307"/>
      <c r="J114" s="307"/>
    </row>
    <row r="115" spans="1:10" ht="24.75" customHeight="1">
      <c r="A115" s="55"/>
      <c r="B115" s="231"/>
      <c r="C115" s="231"/>
      <c r="D115" s="307"/>
      <c r="E115" s="307"/>
      <c r="F115" s="307"/>
      <c r="G115" s="398"/>
      <c r="H115" s="307"/>
      <c r="I115" s="307"/>
      <c r="J115" s="307"/>
    </row>
    <row r="116" spans="1:10" ht="24.75" customHeight="1">
      <c r="A116" s="55"/>
      <c r="B116" s="231"/>
      <c r="C116" s="231"/>
      <c r="D116" s="307"/>
      <c r="E116" s="307"/>
      <c r="F116" s="307"/>
      <c r="G116" s="398"/>
      <c r="H116" s="307"/>
      <c r="I116" s="307"/>
      <c r="J116" s="307"/>
    </row>
    <row r="117" spans="1:10" ht="24.75" customHeight="1">
      <c r="A117" s="55"/>
      <c r="B117" s="231"/>
      <c r="C117" s="231"/>
      <c r="D117" s="307"/>
      <c r="E117" s="307"/>
      <c r="F117" s="307"/>
      <c r="G117" s="398"/>
      <c r="H117" s="307"/>
      <c r="I117" s="307"/>
      <c r="J117" s="307"/>
    </row>
    <row r="118" spans="1:10" ht="24.75" customHeight="1">
      <c r="A118" s="55"/>
      <c r="B118" s="231"/>
      <c r="C118" s="231"/>
      <c r="D118" s="307"/>
      <c r="E118" s="307"/>
      <c r="F118" s="307"/>
      <c r="G118" s="398"/>
      <c r="H118" s="307"/>
      <c r="I118" s="307"/>
      <c r="J118" s="307"/>
    </row>
    <row r="119" spans="1:10" ht="24.75" customHeight="1">
      <c r="A119" s="55"/>
      <c r="B119" s="231"/>
      <c r="C119" s="231"/>
      <c r="D119" s="307"/>
      <c r="E119" s="307"/>
      <c r="F119" s="307"/>
      <c r="G119" s="398"/>
      <c r="H119" s="307"/>
      <c r="I119" s="307"/>
      <c r="J119" s="307"/>
    </row>
    <row r="120" spans="1:10" ht="24.75" customHeight="1">
      <c r="A120" s="55"/>
      <c r="B120" s="231"/>
      <c r="C120" s="231"/>
      <c r="D120" s="307"/>
      <c r="E120" s="307"/>
      <c r="F120" s="307"/>
      <c r="G120" s="398"/>
      <c r="H120" s="307"/>
      <c r="I120" s="307"/>
      <c r="J120" s="307"/>
    </row>
    <row r="121" spans="1:10" ht="24.75" customHeight="1">
      <c r="A121" s="55"/>
      <c r="B121" s="231"/>
      <c r="C121" s="231"/>
      <c r="D121" s="307"/>
      <c r="E121" s="307"/>
      <c r="F121" s="307"/>
      <c r="G121" s="398"/>
      <c r="H121" s="307"/>
      <c r="I121" s="307"/>
      <c r="J121" s="307"/>
    </row>
    <row r="122" spans="1:10" ht="24.75" customHeight="1">
      <c r="A122" s="55"/>
      <c r="B122" s="231"/>
      <c r="C122" s="231"/>
      <c r="D122" s="307"/>
      <c r="E122" s="307"/>
      <c r="F122" s="307"/>
      <c r="G122" s="398"/>
      <c r="H122" s="307"/>
      <c r="I122" s="307"/>
      <c r="J122" s="307"/>
    </row>
    <row r="123" spans="1:10" ht="24.75" customHeight="1">
      <c r="A123" s="55"/>
      <c r="B123" s="231"/>
      <c r="C123" s="231"/>
      <c r="D123" s="307"/>
      <c r="E123" s="307"/>
      <c r="F123" s="307"/>
      <c r="G123" s="398"/>
      <c r="H123" s="307"/>
      <c r="I123" s="307"/>
      <c r="J123" s="307"/>
    </row>
    <row r="124" spans="1:10" ht="24.75" customHeight="1">
      <c r="A124" s="55"/>
      <c r="B124" s="231"/>
      <c r="C124" s="231"/>
      <c r="D124" s="307"/>
      <c r="E124" s="307"/>
      <c r="F124" s="307"/>
      <c r="G124" s="398"/>
      <c r="H124" s="307"/>
      <c r="I124" s="307"/>
      <c r="J124" s="307"/>
    </row>
    <row r="125" spans="1:10" ht="24.75" customHeight="1">
      <c r="A125" s="55"/>
      <c r="B125" s="231"/>
      <c r="C125" s="231"/>
      <c r="D125" s="307"/>
      <c r="E125" s="307"/>
      <c r="F125" s="307"/>
      <c r="G125" s="398"/>
      <c r="H125" s="307"/>
      <c r="I125" s="307"/>
      <c r="J125" s="307"/>
    </row>
    <row r="126" spans="1:10" ht="24.75" customHeight="1">
      <c r="A126" s="55"/>
      <c r="B126" s="231"/>
      <c r="C126" s="231"/>
      <c r="D126" s="307"/>
      <c r="E126" s="307"/>
      <c r="F126" s="307"/>
      <c r="G126" s="398"/>
      <c r="H126" s="307"/>
      <c r="I126" s="307"/>
      <c r="J126" s="307"/>
    </row>
    <row r="127" spans="1:10" ht="24.75" customHeight="1">
      <c r="A127" s="55"/>
      <c r="B127" s="231"/>
      <c r="C127" s="231"/>
      <c r="D127" s="307"/>
      <c r="E127" s="307"/>
      <c r="F127" s="307"/>
      <c r="G127" s="398"/>
      <c r="H127" s="307"/>
      <c r="I127" s="307"/>
      <c r="J127" s="307"/>
    </row>
    <row r="128" spans="1:10" ht="24.75" customHeight="1">
      <c r="A128" s="55"/>
      <c r="B128" s="231"/>
      <c r="C128" s="231"/>
      <c r="D128" s="307"/>
      <c r="E128" s="307"/>
      <c r="F128" s="307"/>
      <c r="G128" s="398"/>
      <c r="H128" s="307"/>
      <c r="I128" s="307"/>
      <c r="J128" s="307"/>
    </row>
    <row r="129" spans="1:10" ht="24.75" customHeight="1">
      <c r="A129" s="55"/>
      <c r="B129" s="231"/>
      <c r="C129" s="231"/>
      <c r="D129" s="307"/>
      <c r="E129" s="307"/>
      <c r="F129" s="307"/>
      <c r="G129" s="398"/>
      <c r="H129" s="307"/>
      <c r="I129" s="307"/>
      <c r="J129" s="307"/>
    </row>
    <row r="130" spans="1:10" ht="24.75" customHeight="1">
      <c r="A130" s="55"/>
      <c r="B130" s="231"/>
      <c r="C130" s="231"/>
      <c r="D130" s="307"/>
      <c r="E130" s="307"/>
      <c r="F130" s="307"/>
      <c r="G130" s="398"/>
      <c r="H130" s="307"/>
      <c r="I130" s="307"/>
      <c r="J130" s="307"/>
    </row>
    <row r="131" spans="1:10" ht="24.75" customHeight="1">
      <c r="A131" s="55"/>
      <c r="B131" s="231"/>
      <c r="C131" s="231"/>
      <c r="D131" s="307"/>
      <c r="E131" s="307"/>
      <c r="F131" s="307"/>
      <c r="G131" s="398"/>
      <c r="H131" s="307"/>
      <c r="I131" s="307"/>
      <c r="J131" s="307"/>
    </row>
    <row r="132" spans="1:10" ht="24.75" customHeight="1">
      <c r="A132" s="55"/>
      <c r="B132" s="231"/>
      <c r="C132" s="231"/>
      <c r="D132" s="307"/>
      <c r="E132" s="307"/>
      <c r="F132" s="307"/>
      <c r="G132" s="398"/>
      <c r="H132" s="307"/>
      <c r="I132" s="307"/>
      <c r="J132" s="307"/>
    </row>
    <row r="133" spans="1:10" ht="24.75" customHeight="1">
      <c r="A133" s="407"/>
      <c r="B133" s="408"/>
      <c r="C133" s="408"/>
      <c r="D133" s="408"/>
      <c r="E133" s="408"/>
      <c r="F133" s="408"/>
      <c r="G133" s="414"/>
      <c r="H133" s="408"/>
      <c r="I133" s="408"/>
      <c r="J133" s="307"/>
    </row>
    <row r="134" spans="1:10" ht="24.75" customHeight="1">
      <c r="A134" s="407"/>
      <c r="B134" s="408"/>
      <c r="C134" s="408"/>
      <c r="D134" s="408"/>
      <c r="E134" s="408"/>
      <c r="F134" s="408"/>
      <c r="G134" s="414"/>
      <c r="H134" s="408"/>
      <c r="I134" s="408"/>
      <c r="J134" s="307"/>
    </row>
    <row r="135" spans="1:10" ht="24.75" customHeight="1">
      <c r="A135" s="237"/>
      <c r="B135" s="306"/>
      <c r="C135" s="306"/>
      <c r="D135" s="306"/>
      <c r="E135" s="306"/>
      <c r="F135" s="306"/>
      <c r="G135" s="429"/>
      <c r="H135" s="306"/>
      <c r="I135" s="306"/>
      <c r="J135" s="307"/>
    </row>
    <row r="136" spans="1:10" ht="24.75" customHeight="1">
      <c r="A136" s="407"/>
      <c r="B136" s="408"/>
      <c r="C136" s="408"/>
      <c r="D136" s="408"/>
      <c r="E136" s="408"/>
      <c r="F136" s="408"/>
      <c r="G136" s="414"/>
      <c r="H136" s="408"/>
      <c r="I136" s="408"/>
      <c r="J136" s="307"/>
    </row>
    <row r="137" spans="1:10" ht="23.25" customHeight="1">
      <c r="A137" s="55"/>
      <c r="B137" s="231"/>
      <c r="C137" s="231"/>
      <c r="D137" s="307"/>
      <c r="E137" s="307"/>
      <c r="F137" s="307"/>
      <c r="G137" s="398"/>
      <c r="H137" s="307"/>
      <c r="I137" s="307"/>
      <c r="J137" s="307"/>
    </row>
    <row r="138" spans="1:10" ht="23.25" customHeight="1">
      <c r="A138" s="55"/>
      <c r="B138" s="231"/>
      <c r="C138" s="231"/>
      <c r="D138" s="307"/>
      <c r="E138" s="307"/>
      <c r="F138" s="307"/>
      <c r="G138" s="398"/>
      <c r="H138" s="307"/>
      <c r="I138" s="307"/>
      <c r="J138" s="307"/>
    </row>
    <row r="139" spans="1:10" ht="23.25" customHeight="1">
      <c r="A139" s="55"/>
      <c r="B139" s="231"/>
      <c r="C139" s="231"/>
      <c r="D139" s="307"/>
      <c r="E139" s="307"/>
      <c r="F139" s="307"/>
      <c r="G139" s="398"/>
      <c r="H139" s="307"/>
      <c r="I139" s="307"/>
      <c r="J139" s="307"/>
    </row>
    <row r="140" spans="1:10" ht="23.25" customHeight="1">
      <c r="A140" s="55"/>
      <c r="B140" s="231"/>
      <c r="C140" s="231"/>
      <c r="D140" s="307"/>
      <c r="E140" s="307"/>
      <c r="F140" s="307"/>
      <c r="G140" s="398"/>
      <c r="H140" s="307"/>
      <c r="I140" s="307"/>
      <c r="J140" s="307"/>
    </row>
    <row r="141" spans="1:10" ht="23.25" customHeight="1">
      <c r="A141" s="55"/>
      <c r="B141" s="231"/>
      <c r="C141" s="231"/>
      <c r="D141" s="307"/>
      <c r="E141" s="307"/>
      <c r="F141" s="307"/>
      <c r="G141" s="398"/>
      <c r="H141" s="307"/>
      <c r="I141" s="307"/>
      <c r="J141" s="307"/>
    </row>
    <row r="142" spans="1:10" ht="23.25" customHeight="1">
      <c r="A142" s="55"/>
      <c r="B142" s="231"/>
      <c r="C142" s="231"/>
      <c r="D142" s="307"/>
      <c r="E142" s="307"/>
      <c r="F142" s="307"/>
      <c r="G142" s="398"/>
      <c r="H142" s="307"/>
      <c r="I142" s="307"/>
      <c r="J142" s="307"/>
    </row>
    <row r="143" spans="1:10" ht="23.25" customHeight="1">
      <c r="A143" s="55"/>
      <c r="B143" s="231"/>
      <c r="C143" s="231"/>
      <c r="D143" s="307"/>
      <c r="E143" s="307"/>
      <c r="F143" s="307"/>
      <c r="G143" s="398"/>
      <c r="H143" s="307"/>
      <c r="I143" s="307"/>
      <c r="J143" s="307"/>
    </row>
    <row r="144" spans="1:10" ht="23.25" customHeight="1">
      <c r="A144" s="55"/>
      <c r="B144" s="231"/>
      <c r="C144" s="231"/>
      <c r="D144" s="307"/>
      <c r="E144" s="307"/>
      <c r="F144" s="307"/>
      <c r="G144" s="398"/>
      <c r="H144" s="307"/>
      <c r="I144" s="307"/>
      <c r="J144" s="307"/>
    </row>
    <row r="145" spans="1:10" ht="23.25" customHeight="1">
      <c r="A145" s="55"/>
      <c r="B145" s="231"/>
      <c r="C145" s="231"/>
      <c r="D145" s="307"/>
      <c r="E145" s="307"/>
      <c r="F145" s="307"/>
      <c r="G145" s="398"/>
      <c r="H145" s="307"/>
      <c r="I145" s="307"/>
      <c r="J145" s="307"/>
    </row>
    <row r="146" spans="1:10" ht="23.25" customHeight="1">
      <c r="A146" s="55"/>
      <c r="B146" s="231"/>
      <c r="C146" s="231"/>
      <c r="D146" s="307"/>
      <c r="E146" s="307"/>
      <c r="F146" s="307"/>
      <c r="G146" s="398"/>
      <c r="H146" s="307"/>
      <c r="I146" s="307"/>
      <c r="J146" s="307"/>
    </row>
    <row r="147" spans="1:10" ht="23.25" customHeight="1">
      <c r="A147" s="55"/>
      <c r="B147" s="231"/>
      <c r="C147" s="231"/>
      <c r="D147" s="307"/>
      <c r="E147" s="307"/>
      <c r="F147" s="307"/>
      <c r="G147" s="398"/>
      <c r="H147" s="307"/>
      <c r="I147" s="307"/>
      <c r="J147" s="307"/>
    </row>
    <row r="148" spans="1:10" ht="23.25" customHeight="1">
      <c r="A148" s="55"/>
      <c r="B148" s="231"/>
      <c r="C148" s="231"/>
      <c r="D148" s="307"/>
      <c r="E148" s="307"/>
      <c r="F148" s="307"/>
      <c r="G148" s="398"/>
      <c r="H148" s="307"/>
      <c r="I148" s="307"/>
      <c r="J148" s="307"/>
    </row>
    <row r="149" spans="1:10" ht="23.25" customHeight="1">
      <c r="A149" s="55"/>
      <c r="B149" s="231"/>
      <c r="C149" s="231"/>
      <c r="D149" s="307"/>
      <c r="E149" s="307"/>
      <c r="F149" s="307"/>
      <c r="G149" s="398"/>
      <c r="H149" s="307"/>
      <c r="I149" s="307"/>
      <c r="J149" s="307"/>
    </row>
    <row r="150" spans="1:10" ht="23.25" customHeight="1">
      <c r="A150" s="55"/>
      <c r="B150" s="231"/>
      <c r="C150" s="231"/>
      <c r="D150" s="307"/>
      <c r="E150" s="307"/>
      <c r="F150" s="307"/>
      <c r="G150" s="398"/>
      <c r="H150" s="307"/>
      <c r="I150" s="307"/>
      <c r="J150" s="307"/>
    </row>
    <row r="151" spans="1:10" ht="23.25" customHeight="1">
      <c r="A151" s="55"/>
      <c r="B151" s="231"/>
      <c r="C151" s="231"/>
      <c r="D151" s="307"/>
      <c r="E151" s="307"/>
      <c r="F151" s="307"/>
      <c r="G151" s="398"/>
      <c r="H151" s="307"/>
      <c r="I151" s="307"/>
      <c r="J151" s="307"/>
    </row>
    <row r="152" spans="1:10" ht="23.25" customHeight="1">
      <c r="A152" s="55"/>
      <c r="B152" s="231"/>
      <c r="C152" s="231"/>
      <c r="D152" s="307"/>
      <c r="E152" s="307"/>
      <c r="F152" s="307"/>
      <c r="G152" s="398"/>
      <c r="H152" s="307"/>
      <c r="I152" s="307"/>
      <c r="J152" s="307"/>
    </row>
  </sheetData>
  <mergeCells count="5">
    <mergeCell ref="B93:B96"/>
    <mergeCell ref="B48:B51"/>
    <mergeCell ref="B4:B7"/>
    <mergeCell ref="B70:C70"/>
    <mergeCell ref="B71:C71"/>
  </mergeCells>
  <printOptions/>
  <pageMargins left="0.3937007874015748" right="0.15748031496062992" top="0.5905511811023623" bottom="0.31496062992125984" header="0.2362204724409449" footer="0.15748031496062992"/>
  <pageSetup horizontalDpi="180" verticalDpi="180" orientation="portrait" paperSize="9" scale="70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1"/>
  <sheetViews>
    <sheetView zoomScale="75" zoomScaleNormal="75" workbookViewId="0" topLeftCell="A1">
      <selection activeCell="A2" sqref="A2"/>
    </sheetView>
  </sheetViews>
  <sheetFormatPr defaultColWidth="9.33203125" defaultRowHeight="23.25" customHeight="1"/>
  <cols>
    <col min="1" max="1" width="6.5" style="47" customWidth="1"/>
    <col min="2" max="2" width="25.5" style="232" customWidth="1"/>
    <col min="3" max="3" width="8.33203125" style="232" customWidth="1"/>
    <col min="4" max="4" width="15.66015625" style="299" customWidth="1"/>
    <col min="5" max="5" width="17.66015625" style="299" customWidth="1"/>
    <col min="6" max="6" width="8.33203125" style="299" customWidth="1"/>
    <col min="7" max="7" width="16.16015625" style="401" customWidth="1"/>
    <col min="8" max="8" width="16" style="401" customWidth="1"/>
    <col min="9" max="9" width="16.66015625" style="401" customWidth="1"/>
    <col min="10" max="10" width="17.66015625" style="401" customWidth="1"/>
    <col min="11" max="11" width="16" style="401" customWidth="1"/>
    <col min="12" max="12" width="0.82421875" style="47" customWidth="1"/>
    <col min="13" max="16384" width="9.33203125" style="47" customWidth="1"/>
  </cols>
  <sheetData>
    <row r="1" spans="1:11" ht="24.75" customHeight="1">
      <c r="A1" s="291" t="s">
        <v>695</v>
      </c>
      <c r="B1" s="298"/>
      <c r="C1" s="298"/>
      <c r="D1" s="298"/>
      <c r="E1" s="298"/>
      <c r="F1" s="298"/>
      <c r="G1" s="400"/>
      <c r="H1" s="400"/>
      <c r="I1" s="400"/>
      <c r="J1" s="400"/>
      <c r="K1" s="400"/>
    </row>
    <row r="2" spans="1:3" ht="24.75" customHeight="1">
      <c r="A2" s="47" t="s">
        <v>722</v>
      </c>
      <c r="C2" s="323"/>
    </row>
    <row r="3" spans="1:11" s="232" customFormat="1" ht="24.75" customHeight="1">
      <c r="A3" s="228"/>
      <c r="B3" s="604" t="s">
        <v>854</v>
      </c>
      <c r="C3" s="607" t="s">
        <v>313</v>
      </c>
      <c r="D3" s="608"/>
      <c r="E3" s="609"/>
      <c r="F3" s="610" t="s">
        <v>723</v>
      </c>
      <c r="G3" s="611"/>
      <c r="H3" s="611"/>
      <c r="I3" s="611"/>
      <c r="J3" s="611"/>
      <c r="K3" s="612"/>
    </row>
    <row r="4" spans="1:11" s="232" customFormat="1" ht="24.75" customHeight="1">
      <c r="A4" s="233" t="s">
        <v>757</v>
      </c>
      <c r="B4" s="593"/>
      <c r="C4" s="233" t="s">
        <v>839</v>
      </c>
      <c r="D4" s="234" t="s">
        <v>836</v>
      </c>
      <c r="E4" s="234" t="s">
        <v>758</v>
      </c>
      <c r="F4" s="233" t="s">
        <v>839</v>
      </c>
      <c r="G4" s="403" t="s">
        <v>759</v>
      </c>
      <c r="H4" s="403"/>
      <c r="I4" s="403"/>
      <c r="J4" s="403"/>
      <c r="K4" s="403"/>
    </row>
    <row r="5" spans="1:11" s="232" customFormat="1" ht="24.75" customHeight="1">
      <c r="A5" s="233" t="s">
        <v>760</v>
      </c>
      <c r="B5" s="593"/>
      <c r="C5" s="233" t="s">
        <v>842</v>
      </c>
      <c r="D5" s="234" t="s">
        <v>761</v>
      </c>
      <c r="E5" s="234" t="s">
        <v>762</v>
      </c>
      <c r="F5" s="233" t="s">
        <v>842</v>
      </c>
      <c r="G5" s="403" t="s">
        <v>763</v>
      </c>
      <c r="H5" s="403" t="s">
        <v>764</v>
      </c>
      <c r="I5" s="403" t="s">
        <v>765</v>
      </c>
      <c r="J5" s="403" t="s">
        <v>766</v>
      </c>
      <c r="K5" s="403" t="s">
        <v>767</v>
      </c>
    </row>
    <row r="6" spans="1:11" s="232" customFormat="1" ht="24.75" customHeight="1">
      <c r="A6" s="144"/>
      <c r="B6" s="594"/>
      <c r="C6" s="233" t="s">
        <v>843</v>
      </c>
      <c r="D6" s="234" t="s">
        <v>768</v>
      </c>
      <c r="E6" s="234" t="s">
        <v>769</v>
      </c>
      <c r="F6" s="233" t="s">
        <v>843</v>
      </c>
      <c r="G6" s="403" t="s">
        <v>770</v>
      </c>
      <c r="H6" s="403"/>
      <c r="I6" s="403"/>
      <c r="J6" s="403"/>
      <c r="K6" s="403"/>
    </row>
    <row r="7" spans="1:11" ht="24" customHeight="1">
      <c r="A7" s="18">
        <v>1</v>
      </c>
      <c r="B7" s="235" t="s">
        <v>771</v>
      </c>
      <c r="C7" s="300" t="s">
        <v>918</v>
      </c>
      <c r="D7" s="301">
        <v>58047.5</v>
      </c>
      <c r="E7" s="301">
        <v>906996.2</v>
      </c>
      <c r="F7" s="300" t="s">
        <v>918</v>
      </c>
      <c r="G7" s="396">
        <v>0</v>
      </c>
      <c r="H7" s="396">
        <v>26195</v>
      </c>
      <c r="I7" s="396">
        <v>0</v>
      </c>
      <c r="J7" s="396">
        <v>1260760</v>
      </c>
      <c r="K7" s="396">
        <v>0</v>
      </c>
    </row>
    <row r="8" spans="1:11" ht="24" customHeight="1">
      <c r="A8" s="18">
        <v>2</v>
      </c>
      <c r="B8" s="235" t="s">
        <v>772</v>
      </c>
      <c r="C8" s="300" t="s">
        <v>918</v>
      </c>
      <c r="D8" s="301">
        <v>5409266.84</v>
      </c>
      <c r="E8" s="301">
        <v>387366727.15</v>
      </c>
      <c r="F8" s="300" t="s">
        <v>918</v>
      </c>
      <c r="G8" s="396">
        <v>0</v>
      </c>
      <c r="H8" s="396">
        <v>8048372.1</v>
      </c>
      <c r="I8" s="396">
        <v>315385.54</v>
      </c>
      <c r="J8" s="396">
        <v>511905184.82</v>
      </c>
      <c r="K8" s="396">
        <v>1409753.05</v>
      </c>
    </row>
    <row r="9" spans="1:11" ht="24" customHeight="1">
      <c r="A9" s="18">
        <v>3</v>
      </c>
      <c r="B9" s="235" t="s">
        <v>773</v>
      </c>
      <c r="C9" s="300" t="s">
        <v>918</v>
      </c>
      <c r="D9" s="301">
        <v>1486196.21</v>
      </c>
      <c r="E9" s="301">
        <v>94686808.92</v>
      </c>
      <c r="F9" s="300" t="s">
        <v>918</v>
      </c>
      <c r="G9" s="396">
        <v>0</v>
      </c>
      <c r="H9" s="396">
        <v>1554307</v>
      </c>
      <c r="I9" s="401">
        <v>303784.14</v>
      </c>
      <c r="J9" s="396">
        <v>112447138.54</v>
      </c>
      <c r="K9" s="396">
        <v>1646577.82</v>
      </c>
    </row>
    <row r="10" spans="1:11" ht="24" customHeight="1">
      <c r="A10" s="18">
        <v>4</v>
      </c>
      <c r="B10" s="235" t="s">
        <v>774</v>
      </c>
      <c r="C10" s="300" t="s">
        <v>918</v>
      </c>
      <c r="D10" s="301">
        <v>691183.11</v>
      </c>
      <c r="E10" s="301">
        <v>3589183.6</v>
      </c>
      <c r="F10" s="300" t="s">
        <v>918</v>
      </c>
      <c r="G10" s="396">
        <v>0</v>
      </c>
      <c r="H10" s="396">
        <v>0</v>
      </c>
      <c r="I10" s="396">
        <v>130203.13</v>
      </c>
      <c r="J10" s="396">
        <v>5249227.93</v>
      </c>
      <c r="K10" s="396">
        <v>0</v>
      </c>
    </row>
    <row r="11" spans="1:11" ht="24" customHeight="1">
      <c r="A11" s="18">
        <v>5</v>
      </c>
      <c r="B11" s="235" t="s">
        <v>775</v>
      </c>
      <c r="C11" s="300" t="s">
        <v>918</v>
      </c>
      <c r="D11" s="301">
        <v>368710.88</v>
      </c>
      <c r="E11" s="301">
        <v>120420596.67</v>
      </c>
      <c r="F11" s="300" t="s">
        <v>918</v>
      </c>
      <c r="G11" s="396">
        <v>0</v>
      </c>
      <c r="H11" s="396">
        <v>740011.75</v>
      </c>
      <c r="I11" s="396">
        <v>314347.35</v>
      </c>
      <c r="J11" s="396">
        <v>127916683.38</v>
      </c>
      <c r="K11" s="396">
        <v>915038.07</v>
      </c>
    </row>
    <row r="12" spans="1:11" ht="24" customHeight="1">
      <c r="A12" s="18">
        <v>6</v>
      </c>
      <c r="B12" s="235" t="s">
        <v>776</v>
      </c>
      <c r="C12" s="300" t="s">
        <v>918</v>
      </c>
      <c r="D12" s="301">
        <v>370205.48</v>
      </c>
      <c r="E12" s="301">
        <v>0</v>
      </c>
      <c r="F12" s="300" t="s">
        <v>918</v>
      </c>
      <c r="G12" s="396">
        <v>0</v>
      </c>
      <c r="H12" s="396">
        <v>0</v>
      </c>
      <c r="I12" s="396">
        <v>1206249.99</v>
      </c>
      <c r="J12" s="396">
        <v>0</v>
      </c>
      <c r="K12" s="396">
        <v>0</v>
      </c>
    </row>
    <row r="13" spans="1:11" ht="24" customHeight="1">
      <c r="A13" s="18">
        <v>7</v>
      </c>
      <c r="B13" s="235" t="s">
        <v>777</v>
      </c>
      <c r="C13" s="372" t="s">
        <v>918</v>
      </c>
      <c r="D13" s="442">
        <v>0</v>
      </c>
      <c r="E13" s="442">
        <v>6385134.86</v>
      </c>
      <c r="F13" s="300" t="s">
        <v>918</v>
      </c>
      <c r="G13" s="443">
        <v>0</v>
      </c>
      <c r="H13" s="443">
        <v>0</v>
      </c>
      <c r="I13" s="443">
        <v>0</v>
      </c>
      <c r="J13" s="443">
        <v>0</v>
      </c>
      <c r="K13" s="443">
        <v>20392344.75</v>
      </c>
    </row>
    <row r="14" spans="1:11" ht="24" customHeight="1">
      <c r="A14" s="27">
        <v>8</v>
      </c>
      <c r="B14" s="236" t="s">
        <v>778</v>
      </c>
      <c r="C14" s="272" t="s">
        <v>918</v>
      </c>
      <c r="D14" s="248">
        <v>1141894.45</v>
      </c>
      <c r="E14" s="248">
        <v>4375587.38</v>
      </c>
      <c r="F14" s="233" t="s">
        <v>918</v>
      </c>
      <c r="G14" s="397">
        <v>0</v>
      </c>
      <c r="H14" s="397">
        <v>-1102255.95</v>
      </c>
      <c r="I14" s="397">
        <v>0</v>
      </c>
      <c r="J14" s="397">
        <v>113551.5</v>
      </c>
      <c r="K14" s="397">
        <v>395363.12</v>
      </c>
    </row>
    <row r="15" spans="1:11" ht="24" customHeight="1">
      <c r="A15" s="27">
        <v>9</v>
      </c>
      <c r="B15" s="235" t="s">
        <v>779</v>
      </c>
      <c r="C15" s="300" t="s">
        <v>918</v>
      </c>
      <c r="D15" s="301">
        <v>2215068.51</v>
      </c>
      <c r="E15" s="301">
        <v>160500</v>
      </c>
      <c r="F15" s="268" t="s">
        <v>918</v>
      </c>
      <c r="G15" s="396">
        <v>0</v>
      </c>
      <c r="H15" s="396">
        <v>0</v>
      </c>
      <c r="I15" s="396">
        <v>1356164.39</v>
      </c>
      <c r="J15" s="396">
        <v>0</v>
      </c>
      <c r="K15" s="396">
        <v>452900.81</v>
      </c>
    </row>
    <row r="16" spans="1:11" ht="24" customHeight="1">
      <c r="A16" s="21">
        <v>10</v>
      </c>
      <c r="B16" s="228" t="s">
        <v>780</v>
      </c>
      <c r="C16" s="268" t="s">
        <v>918</v>
      </c>
      <c r="D16" s="246">
        <v>1808947.19</v>
      </c>
      <c r="E16" s="246">
        <v>3242967.34</v>
      </c>
      <c r="F16" s="268" t="s">
        <v>918</v>
      </c>
      <c r="G16" s="404">
        <v>0</v>
      </c>
      <c r="H16" s="404">
        <v>-62137.03</v>
      </c>
      <c r="I16" s="404">
        <v>0</v>
      </c>
      <c r="J16" s="404">
        <v>4374616.65</v>
      </c>
      <c r="K16" s="404">
        <v>167409.41</v>
      </c>
    </row>
    <row r="17" spans="1:11" ht="24" customHeight="1">
      <c r="A17" s="27"/>
      <c r="B17" s="236" t="s">
        <v>781</v>
      </c>
      <c r="C17" s="272"/>
      <c r="D17" s="248"/>
      <c r="E17" s="248"/>
      <c r="F17" s="248"/>
      <c r="G17" s="397"/>
      <c r="H17" s="397"/>
      <c r="I17" s="397"/>
      <c r="J17" s="397"/>
      <c r="K17" s="397"/>
    </row>
    <row r="18" spans="1:11" ht="24" customHeight="1">
      <c r="A18" s="27">
        <v>11</v>
      </c>
      <c r="B18" s="235" t="s">
        <v>782</v>
      </c>
      <c r="C18" s="300" t="s">
        <v>918</v>
      </c>
      <c r="D18" s="301">
        <v>0</v>
      </c>
      <c r="E18" s="301">
        <v>938563.16</v>
      </c>
      <c r="F18" s="268" t="s">
        <v>918</v>
      </c>
      <c r="G18" s="396">
        <v>0</v>
      </c>
      <c r="H18" s="396">
        <v>0</v>
      </c>
      <c r="I18" s="396">
        <v>0</v>
      </c>
      <c r="J18" s="396">
        <v>1138731.66</v>
      </c>
      <c r="K18" s="396">
        <v>0</v>
      </c>
    </row>
    <row r="19" spans="1:11" ht="24" customHeight="1">
      <c r="A19" s="27">
        <v>12</v>
      </c>
      <c r="B19" s="235" t="s">
        <v>783</v>
      </c>
      <c r="C19" s="300" t="s">
        <v>918</v>
      </c>
      <c r="D19" s="301">
        <v>153923.84</v>
      </c>
      <c r="E19" s="301">
        <v>37373455.93</v>
      </c>
      <c r="F19" s="268" t="s">
        <v>918</v>
      </c>
      <c r="G19" s="396">
        <v>0</v>
      </c>
      <c r="H19" s="396">
        <v>243119</v>
      </c>
      <c r="I19" s="396">
        <v>1231129.92</v>
      </c>
      <c r="J19" s="396">
        <v>56208694.91</v>
      </c>
      <c r="K19" s="396">
        <v>180616.78</v>
      </c>
    </row>
    <row r="20" spans="1:11" ht="24" customHeight="1">
      <c r="A20" s="27">
        <v>13</v>
      </c>
      <c r="B20" s="235" t="s">
        <v>818</v>
      </c>
      <c r="C20" s="300" t="s">
        <v>918</v>
      </c>
      <c r="D20" s="301">
        <v>0</v>
      </c>
      <c r="E20" s="301">
        <v>106707703.1</v>
      </c>
      <c r="F20" s="300" t="s">
        <v>918</v>
      </c>
      <c r="G20" s="396">
        <v>0</v>
      </c>
      <c r="H20" s="396">
        <v>0</v>
      </c>
      <c r="I20" s="396">
        <v>738140</v>
      </c>
      <c r="J20" s="396">
        <v>119419234.35</v>
      </c>
      <c r="K20" s="396">
        <v>632315</v>
      </c>
    </row>
    <row r="21" spans="1:11" ht="24" customHeight="1">
      <c r="A21" s="27">
        <v>14</v>
      </c>
      <c r="B21" s="235" t="s">
        <v>334</v>
      </c>
      <c r="C21" s="300" t="s">
        <v>74</v>
      </c>
      <c r="D21" s="301">
        <v>0</v>
      </c>
      <c r="E21" s="301">
        <v>0</v>
      </c>
      <c r="F21" s="300" t="s">
        <v>918</v>
      </c>
      <c r="G21" s="396">
        <v>0</v>
      </c>
      <c r="H21" s="396">
        <v>0</v>
      </c>
      <c r="I21" s="396">
        <v>12429120</v>
      </c>
      <c r="J21" s="396">
        <v>0</v>
      </c>
      <c r="K21" s="396">
        <v>0</v>
      </c>
    </row>
    <row r="22" spans="1:11" ht="24" customHeight="1">
      <c r="A22" s="27">
        <v>15</v>
      </c>
      <c r="B22" s="235" t="s">
        <v>293</v>
      </c>
      <c r="C22" s="300" t="s">
        <v>918</v>
      </c>
      <c r="D22" s="301">
        <v>0</v>
      </c>
      <c r="E22" s="301">
        <v>130063.61</v>
      </c>
      <c r="F22" s="300" t="s">
        <v>918</v>
      </c>
      <c r="G22" s="396">
        <v>0</v>
      </c>
      <c r="H22" s="396">
        <v>0</v>
      </c>
      <c r="I22" s="396">
        <v>1044840</v>
      </c>
      <c r="J22" s="396">
        <v>0</v>
      </c>
      <c r="K22" s="396">
        <v>0</v>
      </c>
    </row>
    <row r="23" spans="1:11" ht="24" customHeight="1">
      <c r="A23" s="27">
        <v>16</v>
      </c>
      <c r="B23" s="235" t="s">
        <v>784</v>
      </c>
      <c r="C23" s="300" t="s">
        <v>918</v>
      </c>
      <c r="D23" s="301">
        <v>19794999.98</v>
      </c>
      <c r="E23" s="301">
        <v>0</v>
      </c>
      <c r="F23" s="300" t="s">
        <v>918</v>
      </c>
      <c r="G23" s="396">
        <v>0</v>
      </c>
      <c r="H23" s="396">
        <v>0</v>
      </c>
      <c r="I23" s="396">
        <v>351176.7</v>
      </c>
      <c r="J23" s="396">
        <v>0</v>
      </c>
      <c r="K23" s="396">
        <v>0</v>
      </c>
    </row>
    <row r="24" spans="1:11" ht="24" customHeight="1">
      <c r="A24" s="21">
        <v>17</v>
      </c>
      <c r="B24" s="228" t="s">
        <v>785</v>
      </c>
      <c r="C24" s="268" t="s">
        <v>918</v>
      </c>
      <c r="D24" s="246">
        <v>1661996.39</v>
      </c>
      <c r="E24" s="246">
        <v>107217136.73</v>
      </c>
      <c r="F24" s="268" t="s">
        <v>918</v>
      </c>
      <c r="G24" s="404">
        <v>0</v>
      </c>
      <c r="H24" s="404">
        <v>0</v>
      </c>
      <c r="I24" s="404">
        <v>545358.64</v>
      </c>
      <c r="J24" s="404">
        <v>145706053.23</v>
      </c>
      <c r="K24" s="404">
        <v>3774788.65</v>
      </c>
    </row>
    <row r="25" spans="1:11" ht="24" customHeight="1">
      <c r="A25" s="27"/>
      <c r="B25" s="236" t="s">
        <v>786</v>
      </c>
      <c r="C25" s="272"/>
      <c r="D25" s="248"/>
      <c r="E25" s="248"/>
      <c r="F25" s="248"/>
      <c r="G25" s="397"/>
      <c r="H25" s="397"/>
      <c r="I25" s="397"/>
      <c r="J25" s="397"/>
      <c r="K25" s="397"/>
    </row>
    <row r="26" spans="1:11" ht="24" customHeight="1">
      <c r="A26" s="27">
        <v>18</v>
      </c>
      <c r="B26" s="235" t="s">
        <v>787</v>
      </c>
      <c r="C26" s="300" t="s">
        <v>918</v>
      </c>
      <c r="D26" s="301">
        <v>25746.34</v>
      </c>
      <c r="E26" s="301">
        <v>0</v>
      </c>
      <c r="F26" s="300" t="s">
        <v>918</v>
      </c>
      <c r="G26" s="396">
        <v>0</v>
      </c>
      <c r="H26" s="396">
        <v>77330.23</v>
      </c>
      <c r="I26" s="396">
        <v>232500</v>
      </c>
      <c r="J26" s="396">
        <v>0</v>
      </c>
      <c r="K26" s="396">
        <v>2551246</v>
      </c>
    </row>
    <row r="27" spans="1:11" ht="24" customHeight="1">
      <c r="A27" s="437">
        <v>19</v>
      </c>
      <c r="B27" s="228" t="s">
        <v>726</v>
      </c>
      <c r="C27" s="268" t="s">
        <v>918</v>
      </c>
      <c r="D27" s="246">
        <v>4836373</v>
      </c>
      <c r="E27" s="246">
        <v>0</v>
      </c>
      <c r="F27" s="268" t="s">
        <v>918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</row>
    <row r="28" spans="1:11" ht="24" customHeight="1">
      <c r="A28" s="26"/>
      <c r="B28" s="236" t="s">
        <v>727</v>
      </c>
      <c r="C28" s="272"/>
      <c r="D28" s="248"/>
      <c r="E28" s="248"/>
      <c r="F28" s="248"/>
      <c r="G28" s="397"/>
      <c r="H28" s="397"/>
      <c r="I28" s="397"/>
      <c r="J28" s="397"/>
      <c r="K28" s="397"/>
    </row>
    <row r="29" spans="1:11" ht="24" customHeight="1">
      <c r="A29" s="21">
        <v>20</v>
      </c>
      <c r="B29" s="228" t="s">
        <v>788</v>
      </c>
      <c r="C29" s="268" t="s">
        <v>918</v>
      </c>
      <c r="D29" s="246">
        <v>0</v>
      </c>
      <c r="E29" s="246">
        <v>25173572.62</v>
      </c>
      <c r="F29" s="268" t="s">
        <v>918</v>
      </c>
      <c r="G29" s="404">
        <v>0</v>
      </c>
      <c r="H29" s="404">
        <v>1869446.5</v>
      </c>
      <c r="I29" s="404">
        <v>15000</v>
      </c>
      <c r="J29" s="404">
        <v>25097904.43</v>
      </c>
      <c r="K29" s="404">
        <v>230352.13</v>
      </c>
    </row>
    <row r="30" spans="1:11" ht="24" customHeight="1">
      <c r="A30" s="27"/>
      <c r="B30" s="236" t="s">
        <v>789</v>
      </c>
      <c r="C30" s="272"/>
      <c r="D30" s="248"/>
      <c r="E30" s="248"/>
      <c r="F30" s="248"/>
      <c r="G30" s="397"/>
      <c r="H30" s="397"/>
      <c r="I30" s="397"/>
      <c r="J30" s="397"/>
      <c r="K30" s="397"/>
    </row>
    <row r="31" spans="1:11" ht="24" customHeight="1">
      <c r="A31" s="18">
        <v>21</v>
      </c>
      <c r="B31" s="235" t="s">
        <v>790</v>
      </c>
      <c r="C31" s="300" t="s">
        <v>75</v>
      </c>
      <c r="D31" s="248">
        <v>424.66</v>
      </c>
      <c r="E31" s="248">
        <v>2835246.41</v>
      </c>
      <c r="F31" s="300" t="s">
        <v>75</v>
      </c>
      <c r="G31" s="397">
        <v>8601400</v>
      </c>
      <c r="H31" s="397">
        <v>0</v>
      </c>
      <c r="I31" s="397">
        <v>73134.82</v>
      </c>
      <c r="J31" s="397">
        <v>0</v>
      </c>
      <c r="K31" s="397">
        <v>5466067.4</v>
      </c>
    </row>
    <row r="32" spans="1:11" ht="24" customHeight="1">
      <c r="A32" s="21">
        <v>22</v>
      </c>
      <c r="B32" s="228" t="s">
        <v>791</v>
      </c>
      <c r="C32" s="268" t="s">
        <v>918</v>
      </c>
      <c r="D32" s="246">
        <v>0</v>
      </c>
      <c r="E32" s="246">
        <v>3243951.1</v>
      </c>
      <c r="F32" s="268" t="s">
        <v>918</v>
      </c>
      <c r="G32" s="404">
        <v>23535200</v>
      </c>
      <c r="H32" s="404">
        <v>0</v>
      </c>
      <c r="I32" s="404">
        <v>102958.64</v>
      </c>
      <c r="J32" s="404">
        <v>0</v>
      </c>
      <c r="K32" s="404">
        <v>109390</v>
      </c>
    </row>
    <row r="33" spans="1:11" s="55" customFormat="1" ht="24" customHeight="1">
      <c r="A33" s="27"/>
      <c r="B33" s="236" t="s">
        <v>751</v>
      </c>
      <c r="C33" s="272"/>
      <c r="D33" s="248"/>
      <c r="E33" s="248"/>
      <c r="F33" s="248"/>
      <c r="G33" s="397"/>
      <c r="H33" s="397"/>
      <c r="I33" s="397"/>
      <c r="J33" s="397"/>
      <c r="K33" s="397"/>
    </row>
    <row r="34" spans="1:11" s="55" customFormat="1" ht="24" customHeight="1">
      <c r="A34" s="18">
        <v>23</v>
      </c>
      <c r="B34" s="235" t="s">
        <v>792</v>
      </c>
      <c r="C34" s="300" t="s">
        <v>74</v>
      </c>
      <c r="D34" s="301">
        <v>3588784.06</v>
      </c>
      <c r="E34" s="301">
        <v>0</v>
      </c>
      <c r="F34" s="300" t="s">
        <v>74</v>
      </c>
      <c r="G34" s="396">
        <v>0</v>
      </c>
      <c r="H34" s="396">
        <v>2070501.91</v>
      </c>
      <c r="I34" s="396">
        <v>68996.54</v>
      </c>
      <c r="J34" s="396">
        <v>0</v>
      </c>
      <c r="K34" s="396">
        <v>8061</v>
      </c>
    </row>
    <row r="35" spans="1:11" s="55" customFormat="1" ht="24" customHeight="1">
      <c r="A35" s="18">
        <v>24</v>
      </c>
      <c r="B35" s="235" t="s">
        <v>793</v>
      </c>
      <c r="C35" s="300" t="s">
        <v>918</v>
      </c>
      <c r="D35" s="301">
        <v>3228210.19</v>
      </c>
      <c r="E35" s="301">
        <v>0</v>
      </c>
      <c r="F35" s="300" t="s">
        <v>918</v>
      </c>
      <c r="G35" s="396">
        <v>0</v>
      </c>
      <c r="H35" s="396">
        <v>1813973.38</v>
      </c>
      <c r="I35" s="396">
        <v>88746.73</v>
      </c>
      <c r="J35" s="396">
        <v>0</v>
      </c>
      <c r="K35" s="396">
        <v>261600</v>
      </c>
    </row>
    <row r="36" spans="1:11" ht="24" customHeight="1">
      <c r="A36" s="18">
        <v>25</v>
      </c>
      <c r="B36" s="235" t="s">
        <v>794</v>
      </c>
      <c r="C36" s="300" t="s">
        <v>918</v>
      </c>
      <c r="D36" s="247">
        <v>4360649.88</v>
      </c>
      <c r="E36" s="301">
        <v>0</v>
      </c>
      <c r="F36" s="300" t="s">
        <v>918</v>
      </c>
      <c r="G36" s="412">
        <v>0</v>
      </c>
      <c r="H36" s="412">
        <v>3294730.45</v>
      </c>
      <c r="I36" s="412">
        <v>71483.64</v>
      </c>
      <c r="J36" s="412">
        <v>0</v>
      </c>
      <c r="K36" s="412">
        <v>366000</v>
      </c>
    </row>
    <row r="37" spans="1:11" ht="24" customHeight="1">
      <c r="A37" s="18">
        <v>26</v>
      </c>
      <c r="B37" s="235" t="s">
        <v>795</v>
      </c>
      <c r="C37" s="300" t="s">
        <v>75</v>
      </c>
      <c r="D37" s="301">
        <v>636.99</v>
      </c>
      <c r="E37" s="301">
        <v>0</v>
      </c>
      <c r="F37" s="300" t="s">
        <v>75</v>
      </c>
      <c r="G37" s="396">
        <v>0</v>
      </c>
      <c r="H37" s="396">
        <v>0</v>
      </c>
      <c r="I37" s="396">
        <v>1212.33</v>
      </c>
      <c r="J37" s="396">
        <v>0</v>
      </c>
      <c r="K37" s="396">
        <v>1066054</v>
      </c>
    </row>
    <row r="38" spans="1:11" ht="24" customHeight="1">
      <c r="A38" s="18">
        <v>27</v>
      </c>
      <c r="B38" s="235" t="s">
        <v>796</v>
      </c>
      <c r="C38" s="300" t="s">
        <v>918</v>
      </c>
      <c r="D38" s="248">
        <v>70651099.94</v>
      </c>
      <c r="E38" s="301">
        <v>0</v>
      </c>
      <c r="F38" s="300" t="s">
        <v>918</v>
      </c>
      <c r="G38" s="396">
        <v>0</v>
      </c>
      <c r="H38" s="397">
        <v>20824313.03</v>
      </c>
      <c r="I38" s="397">
        <v>0</v>
      </c>
      <c r="J38" s="397">
        <v>0</v>
      </c>
      <c r="K38" s="397">
        <v>211.68</v>
      </c>
    </row>
    <row r="39" spans="1:11" ht="24" customHeight="1">
      <c r="A39" s="18">
        <v>28</v>
      </c>
      <c r="B39" s="235" t="s">
        <v>797</v>
      </c>
      <c r="C39" s="300" t="s">
        <v>918</v>
      </c>
      <c r="D39" s="301">
        <v>2693896.13</v>
      </c>
      <c r="E39" s="301">
        <v>18829229.93</v>
      </c>
      <c r="F39" s="300" t="s">
        <v>918</v>
      </c>
      <c r="G39" s="396">
        <v>0</v>
      </c>
      <c r="H39" s="396">
        <v>9331128.87</v>
      </c>
      <c r="I39" s="396">
        <v>35970</v>
      </c>
      <c r="J39" s="396">
        <v>18590707.98</v>
      </c>
      <c r="K39" s="396">
        <v>0</v>
      </c>
    </row>
    <row r="40" spans="1:11" ht="24" customHeight="1">
      <c r="A40" s="21">
        <v>29</v>
      </c>
      <c r="B40" s="228" t="s">
        <v>798</v>
      </c>
      <c r="C40" s="268" t="s">
        <v>74</v>
      </c>
      <c r="D40" s="246">
        <v>2123.29</v>
      </c>
      <c r="E40" s="246">
        <v>3905435.42</v>
      </c>
      <c r="F40" s="268" t="s">
        <v>74</v>
      </c>
      <c r="G40" s="404">
        <v>0</v>
      </c>
      <c r="H40" s="404">
        <v>0</v>
      </c>
      <c r="I40" s="404">
        <v>1226547.24</v>
      </c>
      <c r="J40" s="404">
        <v>0</v>
      </c>
      <c r="K40" s="404">
        <v>6566060.94</v>
      </c>
    </row>
    <row r="41" spans="1:11" ht="24" customHeight="1">
      <c r="A41" s="27"/>
      <c r="B41" s="236" t="s">
        <v>799</v>
      </c>
      <c r="C41" s="272"/>
      <c r="D41" s="248"/>
      <c r="E41" s="248"/>
      <c r="F41" s="248"/>
      <c r="G41" s="397"/>
      <c r="H41" s="397"/>
      <c r="I41" s="397"/>
      <c r="J41" s="397"/>
      <c r="K41" s="397"/>
    </row>
    <row r="42" spans="1:11" ht="24.75" customHeight="1">
      <c r="A42" s="435">
        <v>30</v>
      </c>
      <c r="B42" s="235" t="s">
        <v>800</v>
      </c>
      <c r="C42" s="300" t="s">
        <v>918</v>
      </c>
      <c r="D42" s="301">
        <v>2897966.35</v>
      </c>
      <c r="E42" s="301">
        <v>0</v>
      </c>
      <c r="F42" s="300" t="s">
        <v>918</v>
      </c>
      <c r="G42" s="396">
        <v>0</v>
      </c>
      <c r="H42" s="396">
        <v>2394870.71</v>
      </c>
      <c r="I42" s="396">
        <v>47397.2</v>
      </c>
      <c r="J42" s="396">
        <v>0</v>
      </c>
      <c r="K42" s="396">
        <v>0</v>
      </c>
    </row>
    <row r="43" spans="1:11" ht="24.75" customHeight="1">
      <c r="A43" s="435">
        <v>31</v>
      </c>
      <c r="B43" s="235" t="s">
        <v>801</v>
      </c>
      <c r="C43" s="300" t="s">
        <v>918</v>
      </c>
      <c r="D43" s="248">
        <v>1283938.69</v>
      </c>
      <c r="E43" s="248">
        <v>0</v>
      </c>
      <c r="F43" s="300" t="s">
        <v>918</v>
      </c>
      <c r="G43" s="397">
        <v>0</v>
      </c>
      <c r="H43" s="397">
        <v>1162695.49</v>
      </c>
      <c r="I43" s="397">
        <v>30000</v>
      </c>
      <c r="J43" s="397">
        <v>0</v>
      </c>
      <c r="K43" s="397">
        <v>0</v>
      </c>
    </row>
    <row r="44" spans="1:11" ht="24.75" customHeight="1">
      <c r="A44" s="435">
        <v>32</v>
      </c>
      <c r="B44" s="235" t="s">
        <v>802</v>
      </c>
      <c r="C44" s="300" t="s">
        <v>75</v>
      </c>
      <c r="D44" s="301">
        <v>1061.64</v>
      </c>
      <c r="E44" s="301">
        <v>12037088.38</v>
      </c>
      <c r="F44" s="300" t="s">
        <v>75</v>
      </c>
      <c r="G44" s="396">
        <v>0</v>
      </c>
      <c r="H44" s="396">
        <v>0</v>
      </c>
      <c r="I44" s="396">
        <v>3020.54</v>
      </c>
      <c r="J44" s="396">
        <v>0</v>
      </c>
      <c r="K44" s="396">
        <v>6682897.3</v>
      </c>
    </row>
    <row r="45" spans="1:11" ht="24.75" customHeight="1">
      <c r="A45" s="430"/>
      <c r="B45" s="231"/>
      <c r="C45" s="306"/>
      <c r="D45" s="307"/>
      <c r="E45" s="307"/>
      <c r="F45" s="306"/>
      <c r="G45" s="398"/>
      <c r="H45" s="398"/>
      <c r="I45" s="398"/>
      <c r="J45" s="398"/>
      <c r="K45" s="398"/>
    </row>
    <row r="46" spans="1:11" ht="24.75" customHeight="1">
      <c r="A46" s="153"/>
      <c r="B46" s="308"/>
      <c r="C46" s="308"/>
      <c r="D46" s="308"/>
      <c r="E46" s="308"/>
      <c r="F46" s="308"/>
      <c r="G46" s="399"/>
      <c r="H46" s="399"/>
      <c r="I46" s="399"/>
      <c r="J46" s="399"/>
      <c r="K46" s="399"/>
    </row>
    <row r="47" spans="1:11" ht="24.75" customHeight="1">
      <c r="A47" s="153" t="s">
        <v>930</v>
      </c>
      <c r="B47" s="308"/>
      <c r="C47" s="308"/>
      <c r="D47" s="308"/>
      <c r="E47" s="308"/>
      <c r="F47" s="308"/>
      <c r="G47" s="399"/>
      <c r="H47" s="399"/>
      <c r="I47" s="399"/>
      <c r="J47" s="399"/>
      <c r="K47" s="399"/>
    </row>
    <row r="48" spans="1:11" ht="24.75" customHeight="1">
      <c r="A48" s="10"/>
      <c r="B48" s="309"/>
      <c r="C48" s="309"/>
      <c r="D48" s="309"/>
      <c r="E48" s="309"/>
      <c r="F48" s="309"/>
      <c r="G48" s="406"/>
      <c r="H48" s="406"/>
      <c r="I48" s="406"/>
      <c r="J48" s="406"/>
      <c r="K48" s="406"/>
    </row>
    <row r="49" spans="1:11" ht="24.75" customHeight="1">
      <c r="A49" s="153" t="s">
        <v>681</v>
      </c>
      <c r="B49" s="308"/>
      <c r="C49" s="308"/>
      <c r="D49" s="308"/>
      <c r="E49" s="308"/>
      <c r="F49" s="308"/>
      <c r="G49" s="399"/>
      <c r="H49" s="399"/>
      <c r="I49" s="399"/>
      <c r="J49" s="399"/>
      <c r="K49" s="399"/>
    </row>
    <row r="50" spans="1:11" ht="24.75" customHeight="1">
      <c r="A50" s="153"/>
      <c r="B50" s="308"/>
      <c r="C50" s="308"/>
      <c r="D50" s="308"/>
      <c r="E50" s="308"/>
      <c r="F50" s="308"/>
      <c r="G50" s="399"/>
      <c r="H50" s="399"/>
      <c r="I50" s="399"/>
      <c r="J50" s="399"/>
      <c r="K50" s="399"/>
    </row>
    <row r="51" spans="1:11" ht="24" customHeight="1">
      <c r="A51" s="152" t="s">
        <v>696</v>
      </c>
      <c r="B51" s="311"/>
      <c r="C51" s="311"/>
      <c r="D51" s="311"/>
      <c r="E51" s="311"/>
      <c r="F51" s="311"/>
      <c r="G51" s="433"/>
      <c r="H51" s="433"/>
      <c r="I51" s="433"/>
      <c r="J51" s="433"/>
      <c r="K51" s="433"/>
    </row>
    <row r="52" ht="18.75" customHeight="1">
      <c r="C52" s="309"/>
    </row>
    <row r="53" spans="1:3" ht="24" customHeight="1">
      <c r="A53" s="47" t="s">
        <v>724</v>
      </c>
      <c r="C53" s="309"/>
    </row>
    <row r="54" spans="1:11" s="232" customFormat="1" ht="24" customHeight="1">
      <c r="A54" s="228"/>
      <c r="B54" s="592" t="s">
        <v>854</v>
      </c>
      <c r="C54" s="607" t="s">
        <v>313</v>
      </c>
      <c r="D54" s="608"/>
      <c r="E54" s="609"/>
      <c r="F54" s="610" t="s">
        <v>723</v>
      </c>
      <c r="G54" s="611"/>
      <c r="H54" s="611"/>
      <c r="I54" s="611"/>
      <c r="J54" s="611"/>
      <c r="K54" s="612"/>
    </row>
    <row r="55" spans="1:11" s="232" customFormat="1" ht="24" customHeight="1">
      <c r="A55" s="233" t="s">
        <v>757</v>
      </c>
      <c r="B55" s="605"/>
      <c r="C55" s="268" t="s">
        <v>839</v>
      </c>
      <c r="D55" s="234" t="s">
        <v>836</v>
      </c>
      <c r="E55" s="234" t="s">
        <v>758</v>
      </c>
      <c r="F55" s="268" t="s">
        <v>839</v>
      </c>
      <c r="G55" s="403" t="s">
        <v>759</v>
      </c>
      <c r="H55" s="403"/>
      <c r="I55" s="403"/>
      <c r="J55" s="403"/>
      <c r="K55" s="403"/>
    </row>
    <row r="56" spans="1:11" s="232" customFormat="1" ht="24" customHeight="1">
      <c r="A56" s="233" t="s">
        <v>760</v>
      </c>
      <c r="B56" s="605"/>
      <c r="C56" s="233" t="s">
        <v>842</v>
      </c>
      <c r="D56" s="234" t="s">
        <v>761</v>
      </c>
      <c r="E56" s="234" t="s">
        <v>762</v>
      </c>
      <c r="F56" s="233" t="s">
        <v>842</v>
      </c>
      <c r="G56" s="403" t="s">
        <v>763</v>
      </c>
      <c r="H56" s="403" t="s">
        <v>764</v>
      </c>
      <c r="I56" s="403" t="s">
        <v>765</v>
      </c>
      <c r="J56" s="403" t="s">
        <v>766</v>
      </c>
      <c r="K56" s="403" t="s">
        <v>767</v>
      </c>
    </row>
    <row r="57" spans="1:11" s="232" customFormat="1" ht="24" customHeight="1">
      <c r="A57" s="236"/>
      <c r="B57" s="606"/>
      <c r="C57" s="233" t="s">
        <v>843</v>
      </c>
      <c r="D57" s="234" t="s">
        <v>768</v>
      </c>
      <c r="E57" s="234" t="s">
        <v>769</v>
      </c>
      <c r="F57" s="233" t="s">
        <v>843</v>
      </c>
      <c r="G57" s="403" t="s">
        <v>770</v>
      </c>
      <c r="H57" s="403"/>
      <c r="I57" s="403"/>
      <c r="J57" s="403"/>
      <c r="K57" s="403"/>
    </row>
    <row r="58" spans="1:11" ht="24" customHeight="1">
      <c r="A58" s="435">
        <v>33</v>
      </c>
      <c r="B58" s="235" t="s">
        <v>803</v>
      </c>
      <c r="C58" s="300" t="s">
        <v>74</v>
      </c>
      <c r="D58" s="301">
        <v>301278.35</v>
      </c>
      <c r="E58" s="301">
        <v>55513100.76</v>
      </c>
      <c r="F58" s="300" t="s">
        <v>74</v>
      </c>
      <c r="G58" s="396">
        <v>0</v>
      </c>
      <c r="H58" s="396">
        <v>218365</v>
      </c>
      <c r="I58" s="396">
        <v>990600.7</v>
      </c>
      <c r="J58" s="396">
        <v>43336634.26</v>
      </c>
      <c r="K58" s="396">
        <v>5988444.55</v>
      </c>
    </row>
    <row r="59" spans="1:11" ht="24" customHeight="1">
      <c r="A59" s="435">
        <v>34</v>
      </c>
      <c r="B59" s="235" t="s">
        <v>804</v>
      </c>
      <c r="C59" s="300" t="s">
        <v>918</v>
      </c>
      <c r="D59" s="301">
        <v>3252746.79</v>
      </c>
      <c r="E59" s="301">
        <v>0</v>
      </c>
      <c r="F59" s="300" t="s">
        <v>918</v>
      </c>
      <c r="G59" s="396">
        <v>0</v>
      </c>
      <c r="H59" s="396">
        <v>2450948.9</v>
      </c>
      <c r="I59" s="396">
        <v>0</v>
      </c>
      <c r="J59" s="396">
        <v>0</v>
      </c>
      <c r="K59" s="396">
        <v>452200</v>
      </c>
    </row>
    <row r="60" spans="1:11" ht="24" customHeight="1">
      <c r="A60" s="435">
        <v>35</v>
      </c>
      <c r="B60" s="235" t="s">
        <v>805</v>
      </c>
      <c r="C60" s="300" t="s">
        <v>918</v>
      </c>
      <c r="D60" s="301">
        <v>3372885.63</v>
      </c>
      <c r="E60" s="301">
        <v>0</v>
      </c>
      <c r="F60" s="300" t="s">
        <v>918</v>
      </c>
      <c r="G60" s="396">
        <v>0</v>
      </c>
      <c r="H60" s="396">
        <v>3388370.74</v>
      </c>
      <c r="I60" s="396">
        <v>0</v>
      </c>
      <c r="J60" s="396">
        <v>0</v>
      </c>
      <c r="K60" s="396">
        <v>495843.6</v>
      </c>
    </row>
    <row r="61" spans="1:11" ht="24" customHeight="1">
      <c r="A61" s="435">
        <v>36</v>
      </c>
      <c r="B61" s="235" t="s">
        <v>806</v>
      </c>
      <c r="C61" s="300" t="s">
        <v>918</v>
      </c>
      <c r="D61" s="301">
        <v>4279434.47</v>
      </c>
      <c r="E61" s="301">
        <v>0</v>
      </c>
      <c r="F61" s="300" t="s">
        <v>918</v>
      </c>
      <c r="G61" s="396">
        <v>0</v>
      </c>
      <c r="H61" s="396">
        <v>3061013.47</v>
      </c>
      <c r="I61" s="396">
        <v>0</v>
      </c>
      <c r="J61" s="396">
        <v>0</v>
      </c>
      <c r="K61" s="396">
        <v>216000</v>
      </c>
    </row>
    <row r="62" spans="1:11" ht="24" customHeight="1">
      <c r="A62" s="435">
        <v>37</v>
      </c>
      <c r="B62" s="235" t="s">
        <v>807</v>
      </c>
      <c r="C62" s="300" t="s">
        <v>74</v>
      </c>
      <c r="D62" s="301">
        <v>692472.38</v>
      </c>
      <c r="E62" s="301">
        <v>16945445.19</v>
      </c>
      <c r="F62" s="300" t="s">
        <v>74</v>
      </c>
      <c r="G62" s="396">
        <v>0</v>
      </c>
      <c r="H62" s="396">
        <v>24403</v>
      </c>
      <c r="I62" s="396">
        <v>744382.33</v>
      </c>
      <c r="J62" s="396">
        <v>9793912.3</v>
      </c>
      <c r="K62" s="396">
        <v>46683.6</v>
      </c>
    </row>
    <row r="63" spans="1:11" ht="24" customHeight="1">
      <c r="A63" s="435">
        <v>38</v>
      </c>
      <c r="B63" s="235" t="s">
        <v>808</v>
      </c>
      <c r="C63" s="300" t="s">
        <v>918</v>
      </c>
      <c r="D63" s="301">
        <v>0</v>
      </c>
      <c r="E63" s="301">
        <v>21748515.82</v>
      </c>
      <c r="F63" s="300" t="s">
        <v>918</v>
      </c>
      <c r="G63" s="396">
        <v>0</v>
      </c>
      <c r="H63" s="396">
        <v>0</v>
      </c>
      <c r="I63" s="396">
        <v>336000</v>
      </c>
      <c r="J63" s="396">
        <v>0</v>
      </c>
      <c r="K63" s="396">
        <v>11188691.37</v>
      </c>
    </row>
    <row r="64" spans="1:11" ht="24" customHeight="1">
      <c r="A64" s="435">
        <v>39</v>
      </c>
      <c r="B64" s="235" t="s">
        <v>287</v>
      </c>
      <c r="C64" s="300" t="s">
        <v>918</v>
      </c>
      <c r="D64" s="301">
        <v>4151798.43</v>
      </c>
      <c r="E64" s="301">
        <v>8586131.11</v>
      </c>
      <c r="F64" s="300" t="s">
        <v>918</v>
      </c>
      <c r="G64" s="396">
        <v>0</v>
      </c>
      <c r="H64" s="396">
        <v>0</v>
      </c>
      <c r="I64" s="396">
        <v>0</v>
      </c>
      <c r="J64" s="396">
        <v>4803690.24</v>
      </c>
      <c r="K64" s="396">
        <v>0</v>
      </c>
    </row>
    <row r="65" spans="1:11" ht="24" customHeight="1">
      <c r="A65" s="435">
        <v>40</v>
      </c>
      <c r="B65" s="235" t="s">
        <v>288</v>
      </c>
      <c r="C65" s="300" t="s">
        <v>918</v>
      </c>
      <c r="D65" s="248">
        <v>0</v>
      </c>
      <c r="E65" s="248">
        <v>146553.62</v>
      </c>
      <c r="F65" s="300" t="s">
        <v>918</v>
      </c>
      <c r="G65" s="397">
        <v>0</v>
      </c>
      <c r="H65" s="397">
        <v>0</v>
      </c>
      <c r="I65" s="397">
        <v>0</v>
      </c>
      <c r="J65" s="397">
        <v>0</v>
      </c>
      <c r="K65" s="397">
        <v>1552210</v>
      </c>
    </row>
    <row r="66" spans="1:11" ht="24" customHeight="1">
      <c r="A66" s="435">
        <v>41</v>
      </c>
      <c r="B66" s="235" t="s">
        <v>809</v>
      </c>
      <c r="C66" s="300" t="s">
        <v>918</v>
      </c>
      <c r="D66" s="248">
        <v>975494.78</v>
      </c>
      <c r="E66" s="248">
        <v>54581860.71</v>
      </c>
      <c r="F66" s="300" t="s">
        <v>918</v>
      </c>
      <c r="G66" s="397">
        <v>0</v>
      </c>
      <c r="H66" s="397">
        <v>211215</v>
      </c>
      <c r="I66" s="397">
        <v>1490278.92</v>
      </c>
      <c r="J66" s="397">
        <v>85678394.57</v>
      </c>
      <c r="K66" s="397">
        <v>396271.95</v>
      </c>
    </row>
    <row r="67" spans="1:11" ht="24" customHeight="1">
      <c r="A67" s="435">
        <v>42</v>
      </c>
      <c r="B67" s="235" t="s">
        <v>728</v>
      </c>
      <c r="C67" s="300" t="s">
        <v>845</v>
      </c>
      <c r="D67" s="248">
        <v>0</v>
      </c>
      <c r="E67" s="248">
        <v>3560216.64</v>
      </c>
      <c r="F67" s="300" t="s">
        <v>845</v>
      </c>
      <c r="G67" s="248">
        <v>0</v>
      </c>
      <c r="H67" s="248">
        <v>0</v>
      </c>
      <c r="I67" s="248">
        <v>0</v>
      </c>
      <c r="J67" s="248">
        <v>0</v>
      </c>
      <c r="K67" s="248">
        <v>0</v>
      </c>
    </row>
    <row r="68" spans="1:11" ht="24" customHeight="1">
      <c r="A68" s="435">
        <v>43</v>
      </c>
      <c r="B68" s="235" t="s">
        <v>289</v>
      </c>
      <c r="C68" s="300" t="s">
        <v>918</v>
      </c>
      <c r="D68" s="248">
        <v>784248.51</v>
      </c>
      <c r="E68" s="248">
        <v>19984286.68</v>
      </c>
      <c r="F68" s="300" t="s">
        <v>918</v>
      </c>
      <c r="G68" s="397">
        <v>0</v>
      </c>
      <c r="H68" s="397">
        <v>0</v>
      </c>
      <c r="I68" s="397">
        <v>1160878.06</v>
      </c>
      <c r="J68" s="397">
        <v>15247093.34</v>
      </c>
      <c r="K68" s="397">
        <v>136593.36</v>
      </c>
    </row>
    <row r="69" spans="1:11" ht="24" customHeight="1">
      <c r="A69" s="435">
        <v>44</v>
      </c>
      <c r="B69" s="235" t="s">
        <v>290</v>
      </c>
      <c r="C69" s="300" t="s">
        <v>918</v>
      </c>
      <c r="D69" s="301">
        <v>0</v>
      </c>
      <c r="E69" s="301">
        <v>8504280.78</v>
      </c>
      <c r="F69" s="300" t="s">
        <v>918</v>
      </c>
      <c r="G69" s="396">
        <v>0</v>
      </c>
      <c r="H69" s="396">
        <v>0</v>
      </c>
      <c r="I69" s="396">
        <v>0</v>
      </c>
      <c r="J69" s="396">
        <v>7635452.19</v>
      </c>
      <c r="K69" s="396">
        <v>0</v>
      </c>
    </row>
    <row r="70" spans="1:11" ht="24" customHeight="1">
      <c r="A70" s="435">
        <v>45</v>
      </c>
      <c r="B70" s="235" t="s">
        <v>291</v>
      </c>
      <c r="C70" s="300" t="s">
        <v>918</v>
      </c>
      <c r="D70" s="301">
        <v>52960.98</v>
      </c>
      <c r="E70" s="301">
        <v>19772530.98</v>
      </c>
      <c r="F70" s="300" t="s">
        <v>246</v>
      </c>
      <c r="G70" s="301">
        <v>0</v>
      </c>
      <c r="H70" s="301">
        <v>0</v>
      </c>
      <c r="I70" s="301">
        <v>0</v>
      </c>
      <c r="J70" s="301">
        <v>0</v>
      </c>
      <c r="K70" s="301">
        <v>0</v>
      </c>
    </row>
    <row r="71" spans="1:11" ht="24" customHeight="1">
      <c r="A71" s="435">
        <v>46</v>
      </c>
      <c r="B71" s="235" t="s">
        <v>725</v>
      </c>
      <c r="C71" s="300" t="s">
        <v>918</v>
      </c>
      <c r="D71" s="301">
        <v>102752.9</v>
      </c>
      <c r="E71" s="301">
        <v>0</v>
      </c>
      <c r="F71" s="300" t="s">
        <v>918</v>
      </c>
      <c r="G71" s="396">
        <v>0</v>
      </c>
      <c r="H71" s="396">
        <v>2592018</v>
      </c>
      <c r="I71" s="396">
        <v>0</v>
      </c>
      <c r="J71" s="396">
        <v>0</v>
      </c>
      <c r="K71" s="396">
        <v>0</v>
      </c>
    </row>
    <row r="72" spans="1:11" ht="24" customHeight="1">
      <c r="A72" s="435">
        <v>47</v>
      </c>
      <c r="B72" s="235" t="s">
        <v>262</v>
      </c>
      <c r="C72" s="300" t="s">
        <v>918</v>
      </c>
      <c r="D72" s="301">
        <v>1207876.67</v>
      </c>
      <c r="E72" s="301">
        <v>0</v>
      </c>
      <c r="F72" s="436" t="s">
        <v>246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</row>
    <row r="73" spans="1:11" ht="24" customHeight="1">
      <c r="A73" s="26"/>
      <c r="B73" s="266" t="s">
        <v>835</v>
      </c>
      <c r="C73" s="321"/>
      <c r="D73" s="301">
        <f>SUM(D7:D72)</f>
        <v>147905301.42999998</v>
      </c>
      <c r="E73" s="301">
        <f>SUM(E7:E72)</f>
        <v>1148868870.8000002</v>
      </c>
      <c r="F73" s="301"/>
      <c r="G73" s="396">
        <f>SUM(G7:G72)</f>
        <v>32136600</v>
      </c>
      <c r="H73" s="396">
        <f>SUM(H7:H72)</f>
        <v>64232936.550000004</v>
      </c>
      <c r="I73" s="396">
        <f>SUM(I7:I72)</f>
        <v>26685007.48999999</v>
      </c>
      <c r="J73" s="396">
        <f>SUM(J7:J72)</f>
        <v>1295923666.2799997</v>
      </c>
      <c r="K73" s="396">
        <f>SUM(K7:K72)</f>
        <v>73747986.34</v>
      </c>
    </row>
    <row r="74" spans="1:11" ht="24" customHeight="1">
      <c r="A74" s="26"/>
      <c r="B74" s="595" t="s">
        <v>720</v>
      </c>
      <c r="C74" s="596"/>
      <c r="D74" s="247"/>
      <c r="E74" s="247"/>
      <c r="F74" s="247"/>
      <c r="G74" s="412"/>
      <c r="H74" s="412"/>
      <c r="I74" s="412"/>
      <c r="J74" s="412"/>
      <c r="K74" s="412"/>
    </row>
    <row r="75" spans="1:11" ht="24" customHeight="1">
      <c r="A75" s="26"/>
      <c r="B75" s="595" t="s">
        <v>735</v>
      </c>
      <c r="C75" s="603"/>
      <c r="D75" s="54"/>
      <c r="E75" s="47"/>
      <c r="F75" s="247"/>
      <c r="G75" s="54"/>
      <c r="H75" s="54"/>
      <c r="I75" s="54"/>
      <c r="J75" s="54"/>
      <c r="K75" s="54"/>
    </row>
    <row r="76" spans="1:11" ht="24" customHeight="1">
      <c r="A76" s="26"/>
      <c r="B76" s="601" t="s">
        <v>737</v>
      </c>
      <c r="C76" s="602"/>
      <c r="D76" s="247"/>
      <c r="E76" s="247"/>
      <c r="F76" s="247"/>
      <c r="G76" s="412"/>
      <c r="H76" s="412"/>
      <c r="I76" s="412"/>
      <c r="J76" s="412"/>
      <c r="K76" s="412"/>
    </row>
    <row r="77" spans="1:11" ht="24" customHeight="1">
      <c r="A77" s="26"/>
      <c r="B77" s="597" t="s">
        <v>736</v>
      </c>
      <c r="C77" s="598"/>
      <c r="D77" s="247">
        <v>2358923.78</v>
      </c>
      <c r="E77" s="247">
        <v>1416906.92</v>
      </c>
      <c r="F77" s="247"/>
      <c r="G77" s="412">
        <v>0</v>
      </c>
      <c r="H77" s="412">
        <v>784909.66</v>
      </c>
      <c r="I77" s="412">
        <v>3031538.86</v>
      </c>
      <c r="J77" s="412">
        <v>637231.28</v>
      </c>
      <c r="K77" s="412">
        <v>2132565.8</v>
      </c>
    </row>
    <row r="78" spans="1:11" ht="24" customHeight="1" thickBot="1">
      <c r="A78" s="27"/>
      <c r="B78" s="310" t="s">
        <v>721</v>
      </c>
      <c r="C78" s="409"/>
      <c r="D78" s="413">
        <f>D73+D77</f>
        <v>150264225.20999998</v>
      </c>
      <c r="E78" s="413">
        <f>E73+E77</f>
        <v>1150285777.7200003</v>
      </c>
      <c r="F78" s="413"/>
      <c r="G78" s="413">
        <f>G73+G77</f>
        <v>32136600</v>
      </c>
      <c r="H78" s="413">
        <f>H73+H77</f>
        <v>65017846.21</v>
      </c>
      <c r="I78" s="413">
        <f>I73+I77</f>
        <v>29716546.34999999</v>
      </c>
      <c r="J78" s="413">
        <f>J73+J77</f>
        <v>1296560897.5599997</v>
      </c>
      <c r="K78" s="413">
        <f>K73+K77</f>
        <v>75880552.14</v>
      </c>
    </row>
    <row r="79" spans="1:11" ht="33" customHeight="1" thickTop="1">
      <c r="A79" s="237"/>
      <c r="B79" s="231"/>
      <c r="C79" s="306"/>
      <c r="D79" s="307"/>
      <c r="E79" s="307"/>
      <c r="F79" s="307"/>
      <c r="G79" s="398"/>
      <c r="H79" s="398"/>
      <c r="I79" s="398"/>
      <c r="J79" s="398"/>
      <c r="K79" s="398"/>
    </row>
    <row r="80" ht="24" customHeight="1">
      <c r="A80" s="47" t="s">
        <v>508</v>
      </c>
    </row>
    <row r="81" ht="24" customHeight="1">
      <c r="A81" s="47" t="s">
        <v>509</v>
      </c>
    </row>
    <row r="82" ht="24" customHeight="1">
      <c r="A82" s="47" t="s">
        <v>502</v>
      </c>
    </row>
    <row r="83" ht="24" customHeight="1">
      <c r="A83" s="47" t="s">
        <v>510</v>
      </c>
    </row>
    <row r="84" ht="24" customHeight="1">
      <c r="A84" s="47" t="s">
        <v>729</v>
      </c>
    </row>
    <row r="85" ht="24" customHeight="1">
      <c r="A85" s="47" t="s">
        <v>730</v>
      </c>
    </row>
    <row r="86" ht="24" customHeight="1">
      <c r="A86" s="47" t="s">
        <v>731</v>
      </c>
    </row>
    <row r="87" ht="24" customHeight="1">
      <c r="A87" s="47" t="s">
        <v>402</v>
      </c>
    </row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spans="1:11" ht="24" customHeight="1">
      <c r="A97" s="153" t="s">
        <v>930</v>
      </c>
      <c r="B97" s="308"/>
      <c r="C97" s="308"/>
      <c r="D97" s="308"/>
      <c r="E97" s="308"/>
      <c r="F97" s="308"/>
      <c r="G97" s="399"/>
      <c r="H97" s="399"/>
      <c r="I97" s="399"/>
      <c r="J97" s="399"/>
      <c r="K97" s="399"/>
    </row>
    <row r="98" spans="1:11" ht="24" customHeight="1">
      <c r="A98" s="10"/>
      <c r="B98" s="309"/>
      <c r="C98" s="309"/>
      <c r="D98" s="309"/>
      <c r="E98" s="309"/>
      <c r="F98" s="309"/>
      <c r="G98" s="406"/>
      <c r="H98" s="406"/>
      <c r="I98" s="406"/>
      <c r="J98" s="406"/>
      <c r="K98" s="406"/>
    </row>
    <row r="99" spans="1:11" ht="24" customHeight="1">
      <c r="A99" s="153" t="s">
        <v>681</v>
      </c>
      <c r="B99" s="308"/>
      <c r="C99" s="308"/>
      <c r="D99" s="308"/>
      <c r="E99" s="308"/>
      <c r="F99" s="308"/>
      <c r="G99" s="399"/>
      <c r="H99" s="399"/>
      <c r="I99" s="399"/>
      <c r="J99" s="399"/>
      <c r="K99" s="399"/>
    </row>
    <row r="100" spans="1:11" ht="24" customHeight="1">
      <c r="A100" s="430"/>
      <c r="B100" s="231"/>
      <c r="C100" s="306"/>
      <c r="D100" s="307"/>
      <c r="E100" s="307"/>
      <c r="F100" s="307"/>
      <c r="G100" s="398"/>
      <c r="H100" s="398"/>
      <c r="I100" s="398"/>
      <c r="J100" s="398"/>
      <c r="K100" s="398"/>
    </row>
    <row r="101" spans="1:11" ht="24" customHeight="1">
      <c r="A101" s="237"/>
      <c r="B101" s="231"/>
      <c r="C101" s="306"/>
      <c r="D101" s="307"/>
      <c r="E101" s="307"/>
      <c r="F101" s="307"/>
      <c r="G101" s="398"/>
      <c r="H101" s="398"/>
      <c r="I101" s="398"/>
      <c r="J101" s="398"/>
      <c r="K101" s="398"/>
    </row>
    <row r="102" spans="1:11" ht="24" customHeight="1">
      <c r="A102" s="237"/>
      <c r="B102" s="231"/>
      <c r="C102" s="306"/>
      <c r="D102" s="307"/>
      <c r="E102" s="307"/>
      <c r="F102" s="307"/>
      <c r="G102" s="398"/>
      <c r="H102" s="398"/>
      <c r="I102" s="398"/>
      <c r="J102" s="398"/>
      <c r="K102" s="398"/>
    </row>
    <row r="103" spans="1:11" ht="27.75" customHeight="1">
      <c r="A103" s="237"/>
      <c r="B103" s="231"/>
      <c r="C103" s="306"/>
      <c r="D103" s="307"/>
      <c r="E103" s="307"/>
      <c r="F103" s="307"/>
      <c r="G103" s="398"/>
      <c r="H103" s="398"/>
      <c r="I103" s="398"/>
      <c r="J103" s="398"/>
      <c r="K103" s="398"/>
    </row>
    <row r="104" spans="1:11" ht="28.5" customHeight="1">
      <c r="A104" s="237"/>
      <c r="B104" s="231"/>
      <c r="C104" s="306"/>
      <c r="D104" s="307"/>
      <c r="E104" s="307"/>
      <c r="F104" s="307"/>
      <c r="G104" s="398"/>
      <c r="H104" s="398"/>
      <c r="I104" s="398"/>
      <c r="J104" s="398"/>
      <c r="K104" s="398"/>
    </row>
    <row r="105" spans="1:11" ht="24" customHeight="1">
      <c r="A105" s="153"/>
      <c r="B105" s="308"/>
      <c r="C105" s="308"/>
      <c r="D105" s="308"/>
      <c r="E105" s="308"/>
      <c r="F105" s="308"/>
      <c r="G105" s="399"/>
      <c r="H105" s="399"/>
      <c r="I105" s="399"/>
      <c r="J105" s="399"/>
      <c r="K105" s="399"/>
    </row>
    <row r="106" spans="1:11" ht="24" customHeight="1">
      <c r="A106" s="10"/>
      <c r="B106" s="309"/>
      <c r="C106" s="309"/>
      <c r="D106" s="309"/>
      <c r="E106" s="309"/>
      <c r="F106" s="309"/>
      <c r="G106" s="406"/>
      <c r="H106" s="406"/>
      <c r="I106" s="406"/>
      <c r="J106" s="406"/>
      <c r="K106" s="406"/>
    </row>
    <row r="107" spans="1:11" ht="24" customHeight="1">
      <c r="A107" s="153"/>
      <c r="B107" s="308"/>
      <c r="C107" s="308"/>
      <c r="D107" s="308"/>
      <c r="E107" s="308"/>
      <c r="F107" s="308"/>
      <c r="G107" s="399"/>
      <c r="H107" s="399"/>
      <c r="I107" s="399"/>
      <c r="J107" s="399"/>
      <c r="K107" s="399"/>
    </row>
    <row r="108" spans="1:11" ht="26.25" customHeight="1">
      <c r="A108" s="431"/>
      <c r="B108" s="432"/>
      <c r="C108" s="432"/>
      <c r="D108" s="432"/>
      <c r="E108" s="432"/>
      <c r="F108" s="432"/>
      <c r="G108" s="434"/>
      <c r="H108" s="434"/>
      <c r="I108" s="434"/>
      <c r="J108" s="434"/>
      <c r="K108" s="434"/>
    </row>
    <row r="109" spans="1:11" ht="26.25" customHeight="1">
      <c r="A109" s="55"/>
      <c r="B109" s="231"/>
      <c r="C109" s="306"/>
      <c r="D109" s="307"/>
      <c r="E109" s="307"/>
      <c r="F109" s="307"/>
      <c r="G109" s="398"/>
      <c r="H109" s="398"/>
      <c r="I109" s="398"/>
      <c r="J109" s="398"/>
      <c r="K109" s="398"/>
    </row>
    <row r="110" spans="1:11" ht="26.25" customHeight="1">
      <c r="A110" s="55"/>
      <c r="B110" s="231"/>
      <c r="C110" s="306"/>
      <c r="D110" s="307"/>
      <c r="E110" s="307"/>
      <c r="F110" s="307"/>
      <c r="G110" s="398"/>
      <c r="H110" s="398"/>
      <c r="I110" s="398"/>
      <c r="J110" s="398"/>
      <c r="K110" s="398"/>
    </row>
    <row r="111" spans="1:11" s="232" customFormat="1" ht="26.25" customHeight="1">
      <c r="A111" s="231"/>
      <c r="B111" s="591"/>
      <c r="C111" s="48"/>
      <c r="D111" s="48"/>
      <c r="E111" s="48"/>
      <c r="F111" s="48"/>
      <c r="G111" s="600"/>
      <c r="H111" s="600"/>
      <c r="I111" s="600"/>
      <c r="J111" s="600"/>
      <c r="K111" s="600"/>
    </row>
    <row r="112" spans="1:11" s="232" customFormat="1" ht="26.25" customHeight="1">
      <c r="A112" s="306"/>
      <c r="B112" s="599"/>
      <c r="C112" s="306"/>
      <c r="D112" s="418"/>
      <c r="E112" s="418"/>
      <c r="F112" s="418"/>
      <c r="G112" s="419"/>
      <c r="H112" s="419"/>
      <c r="I112" s="419"/>
      <c r="J112" s="419"/>
      <c r="K112" s="419"/>
    </row>
    <row r="113" spans="1:11" s="232" customFormat="1" ht="26.25" customHeight="1">
      <c r="A113" s="306"/>
      <c r="B113" s="599"/>
      <c r="C113" s="306"/>
      <c r="D113" s="418"/>
      <c r="E113" s="418"/>
      <c r="F113" s="418"/>
      <c r="G113" s="419"/>
      <c r="H113" s="419"/>
      <c r="I113" s="419"/>
      <c r="J113" s="419"/>
      <c r="K113" s="419"/>
    </row>
    <row r="114" spans="1:11" s="232" customFormat="1" ht="26.25" customHeight="1">
      <c r="A114" s="231"/>
      <c r="B114" s="599"/>
      <c r="C114" s="306"/>
      <c r="D114" s="418"/>
      <c r="E114" s="418"/>
      <c r="F114" s="418"/>
      <c r="G114" s="419"/>
      <c r="H114" s="419"/>
      <c r="I114" s="419"/>
      <c r="J114" s="419"/>
      <c r="K114" s="419"/>
    </row>
    <row r="115" spans="1:11" ht="24" customHeight="1">
      <c r="A115" s="237"/>
      <c r="B115" s="231"/>
      <c r="C115" s="306"/>
      <c r="D115" s="307"/>
      <c r="E115" s="307"/>
      <c r="F115" s="307"/>
      <c r="G115" s="398"/>
      <c r="H115" s="398"/>
      <c r="I115" s="398"/>
      <c r="J115" s="398"/>
      <c r="K115" s="398"/>
    </row>
    <row r="116" spans="1:11" ht="24" customHeight="1">
      <c r="A116" s="237"/>
      <c r="B116" s="231"/>
      <c r="C116" s="306"/>
      <c r="D116" s="307"/>
      <c r="E116" s="307"/>
      <c r="F116" s="307"/>
      <c r="G116" s="398"/>
      <c r="H116" s="398"/>
      <c r="I116" s="398"/>
      <c r="J116" s="398"/>
      <c r="K116" s="398"/>
    </row>
    <row r="117" spans="1:11" ht="26.25" customHeight="1">
      <c r="A117" s="237"/>
      <c r="B117" s="231"/>
      <c r="C117" s="306"/>
      <c r="D117" s="307"/>
      <c r="E117" s="307"/>
      <c r="F117" s="307"/>
      <c r="G117" s="398"/>
      <c r="H117" s="398"/>
      <c r="I117" s="398"/>
      <c r="J117" s="398"/>
      <c r="K117" s="398"/>
    </row>
    <row r="118" spans="1:11" ht="26.25" customHeight="1">
      <c r="A118" s="237"/>
      <c r="B118" s="231"/>
      <c r="C118" s="306"/>
      <c r="D118" s="307"/>
      <c r="E118" s="307"/>
      <c r="F118" s="307"/>
      <c r="G118" s="398"/>
      <c r="H118" s="398"/>
      <c r="I118" s="398"/>
      <c r="J118" s="398"/>
      <c r="K118" s="398"/>
    </row>
    <row r="119" spans="1:11" ht="26.25" customHeight="1">
      <c r="A119" s="237"/>
      <c r="B119" s="231"/>
      <c r="C119" s="306"/>
      <c r="D119" s="307"/>
      <c r="E119" s="307"/>
      <c r="F119" s="307"/>
      <c r="G119" s="398"/>
      <c r="H119" s="398"/>
      <c r="I119" s="398"/>
      <c r="J119" s="398"/>
      <c r="K119" s="398"/>
    </row>
    <row r="120" spans="1:11" ht="26.25" customHeight="1">
      <c r="A120" s="237"/>
      <c r="B120" s="231"/>
      <c r="C120" s="306"/>
      <c r="D120" s="307"/>
      <c r="E120" s="307"/>
      <c r="F120" s="307"/>
      <c r="G120" s="398"/>
      <c r="H120" s="398"/>
      <c r="I120" s="398"/>
      <c r="J120" s="398"/>
      <c r="K120" s="398"/>
    </row>
    <row r="121" spans="1:11" ht="26.25" customHeight="1">
      <c r="A121" s="237"/>
      <c r="B121" s="420"/>
      <c r="C121" s="231"/>
      <c r="D121" s="307"/>
      <c r="E121" s="307"/>
      <c r="F121" s="307"/>
      <c r="G121" s="398"/>
      <c r="H121" s="398"/>
      <c r="I121" s="398"/>
      <c r="J121" s="398"/>
      <c r="K121" s="398"/>
    </row>
    <row r="122" spans="1:11" ht="26.25" customHeight="1">
      <c r="A122" s="55"/>
      <c r="B122" s="421"/>
      <c r="C122" s="422"/>
      <c r="D122" s="423"/>
      <c r="E122" s="423"/>
      <c r="F122" s="423"/>
      <c r="G122" s="424"/>
      <c r="H122" s="424"/>
      <c r="I122" s="424"/>
      <c r="J122" s="424"/>
      <c r="K122" s="424"/>
    </row>
    <row r="123" spans="1:11" ht="26.25" customHeight="1">
      <c r="A123" s="55"/>
      <c r="B123" s="231"/>
      <c r="C123" s="422"/>
      <c r="D123" s="425"/>
      <c r="E123" s="425"/>
      <c r="F123" s="425"/>
      <c r="G123" s="398"/>
      <c r="H123" s="426"/>
      <c r="I123" s="426"/>
      <c r="J123" s="426"/>
      <c r="K123" s="426"/>
    </row>
    <row r="124" spans="1:11" ht="26.25" customHeight="1">
      <c r="A124" s="55"/>
      <c r="B124" s="231"/>
      <c r="C124" s="422"/>
      <c r="D124" s="427"/>
      <c r="E124" s="427"/>
      <c r="F124" s="427"/>
      <c r="G124" s="428"/>
      <c r="H124" s="428"/>
      <c r="I124" s="428"/>
      <c r="J124" s="428"/>
      <c r="K124" s="428"/>
    </row>
    <row r="125" spans="1:11" ht="26.25" customHeight="1">
      <c r="A125" s="55"/>
      <c r="B125" s="231"/>
      <c r="C125" s="231"/>
      <c r="D125" s="307"/>
      <c r="E125" s="307"/>
      <c r="F125" s="307"/>
      <c r="G125" s="398"/>
      <c r="H125" s="398"/>
      <c r="I125" s="398"/>
      <c r="J125" s="398"/>
      <c r="K125" s="398"/>
    </row>
    <row r="126" spans="1:11" ht="26.25" customHeight="1">
      <c r="A126" s="55"/>
      <c r="B126" s="231"/>
      <c r="C126" s="231"/>
      <c r="D126" s="307"/>
      <c r="E126" s="307"/>
      <c r="F126" s="307"/>
      <c r="G126" s="398"/>
      <c r="H126" s="398"/>
      <c r="I126" s="398"/>
      <c r="J126" s="398"/>
      <c r="K126" s="398"/>
    </row>
    <row r="127" spans="1:11" ht="26.25" customHeight="1">
      <c r="A127" s="55"/>
      <c r="B127" s="231"/>
      <c r="C127" s="231"/>
      <c r="D127" s="307"/>
      <c r="E127" s="307"/>
      <c r="F127" s="307"/>
      <c r="G127" s="398"/>
      <c r="H127" s="398"/>
      <c r="I127" s="398"/>
      <c r="J127" s="398"/>
      <c r="K127" s="398"/>
    </row>
    <row r="128" spans="1:11" ht="26.25" customHeight="1">
      <c r="A128" s="55"/>
      <c r="B128" s="231"/>
      <c r="C128" s="231"/>
      <c r="D128" s="307"/>
      <c r="E128" s="307"/>
      <c r="F128" s="307"/>
      <c r="G128" s="398"/>
      <c r="H128" s="398"/>
      <c r="I128" s="398"/>
      <c r="J128" s="398"/>
      <c r="K128" s="398"/>
    </row>
    <row r="129" spans="1:11" ht="26.25" customHeight="1">
      <c r="A129" s="55"/>
      <c r="B129" s="231"/>
      <c r="C129" s="231"/>
      <c r="D129" s="307"/>
      <c r="E129" s="307"/>
      <c r="F129" s="307"/>
      <c r="G129" s="398"/>
      <c r="H129" s="398"/>
      <c r="I129" s="398"/>
      <c r="J129" s="398"/>
      <c r="K129" s="398"/>
    </row>
    <row r="130" spans="1:11" ht="26.25" customHeight="1">
      <c r="A130" s="55"/>
      <c r="B130" s="231"/>
      <c r="C130" s="231"/>
      <c r="D130" s="307"/>
      <c r="E130" s="307"/>
      <c r="F130" s="307"/>
      <c r="G130" s="398"/>
      <c r="H130" s="398"/>
      <c r="I130" s="398"/>
      <c r="J130" s="398"/>
      <c r="K130" s="398"/>
    </row>
    <row r="131" spans="1:11" ht="26.25" customHeight="1">
      <c r="A131" s="55"/>
      <c r="B131" s="231"/>
      <c r="C131" s="231"/>
      <c r="D131" s="307"/>
      <c r="E131" s="307"/>
      <c r="F131" s="307"/>
      <c r="G131" s="398"/>
      <c r="H131" s="398"/>
      <c r="I131" s="398"/>
      <c r="J131" s="398"/>
      <c r="K131" s="398"/>
    </row>
    <row r="132" spans="1:11" ht="26.25" customHeight="1">
      <c r="A132" s="55"/>
      <c r="B132" s="231"/>
      <c r="C132" s="231"/>
      <c r="D132" s="307"/>
      <c r="E132" s="307"/>
      <c r="F132" s="307"/>
      <c r="G132" s="398"/>
      <c r="H132" s="398"/>
      <c r="I132" s="398"/>
      <c r="J132" s="398"/>
      <c r="K132" s="398"/>
    </row>
    <row r="133" spans="1:11" ht="26.25" customHeight="1">
      <c r="A133" s="55"/>
      <c r="B133" s="231"/>
      <c r="C133" s="231"/>
      <c r="D133" s="307"/>
      <c r="E133" s="307"/>
      <c r="F133" s="307"/>
      <c r="G133" s="398"/>
      <c r="H133" s="398"/>
      <c r="I133" s="398"/>
      <c r="J133" s="398"/>
      <c r="K133" s="398"/>
    </row>
    <row r="134" spans="1:11" ht="26.25" customHeight="1">
      <c r="A134" s="55"/>
      <c r="B134" s="231"/>
      <c r="C134" s="231"/>
      <c r="D134" s="307"/>
      <c r="E134" s="307"/>
      <c r="F134" s="307"/>
      <c r="G134" s="398"/>
      <c r="H134" s="398"/>
      <c r="I134" s="398"/>
      <c r="J134" s="398"/>
      <c r="K134" s="398"/>
    </row>
    <row r="135" spans="1:11" ht="24" customHeight="1">
      <c r="A135" s="55"/>
      <c r="B135" s="231"/>
      <c r="C135" s="231"/>
      <c r="D135" s="307"/>
      <c r="E135" s="307"/>
      <c r="F135" s="307"/>
      <c r="G135" s="398"/>
      <c r="H135" s="398"/>
      <c r="I135" s="398"/>
      <c r="J135" s="398"/>
      <c r="K135" s="398"/>
    </row>
    <row r="136" spans="1:11" ht="24" customHeight="1">
      <c r="A136" s="55"/>
      <c r="B136" s="231"/>
      <c r="C136" s="231"/>
      <c r="D136" s="307"/>
      <c r="E136" s="307"/>
      <c r="F136" s="307"/>
      <c r="G136" s="398"/>
      <c r="H136" s="398"/>
      <c r="I136" s="398"/>
      <c r="J136" s="398"/>
      <c r="K136" s="398"/>
    </row>
    <row r="137" spans="1:11" ht="24" customHeight="1">
      <c r="A137" s="55"/>
      <c r="B137" s="231"/>
      <c r="C137" s="231"/>
      <c r="D137" s="307"/>
      <c r="E137" s="307"/>
      <c r="F137" s="307"/>
      <c r="G137" s="398"/>
      <c r="H137" s="398"/>
      <c r="I137" s="398"/>
      <c r="J137" s="398"/>
      <c r="K137" s="398"/>
    </row>
    <row r="138" spans="1:11" ht="28.5" customHeight="1">
      <c r="A138" s="55"/>
      <c r="B138" s="231"/>
      <c r="C138" s="231"/>
      <c r="D138" s="307"/>
      <c r="E138" s="307"/>
      <c r="F138" s="307"/>
      <c r="G138" s="398"/>
      <c r="H138" s="398"/>
      <c r="I138" s="398"/>
      <c r="J138" s="398"/>
      <c r="K138" s="398"/>
    </row>
    <row r="139" spans="1:11" ht="24" customHeight="1">
      <c r="A139" s="55"/>
      <c r="B139" s="231"/>
      <c r="C139" s="231"/>
      <c r="D139" s="307"/>
      <c r="E139" s="307"/>
      <c r="F139" s="307"/>
      <c r="G139" s="398"/>
      <c r="H139" s="398"/>
      <c r="I139" s="398"/>
      <c r="J139" s="398"/>
      <c r="K139" s="398"/>
    </row>
    <row r="140" spans="1:11" ht="24" customHeight="1">
      <c r="A140" s="55"/>
      <c r="B140" s="231"/>
      <c r="C140" s="231"/>
      <c r="D140" s="307"/>
      <c r="E140" s="307"/>
      <c r="F140" s="307"/>
      <c r="G140" s="398"/>
      <c r="H140" s="398"/>
      <c r="I140" s="398"/>
      <c r="J140" s="398"/>
      <c r="K140" s="398"/>
    </row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spans="1:11" ht="24" customHeight="1">
      <c r="A149" s="153"/>
      <c r="B149" s="308"/>
      <c r="C149" s="308"/>
      <c r="D149" s="308"/>
      <c r="E149" s="308"/>
      <c r="F149" s="308"/>
      <c r="G149" s="399"/>
      <c r="H149" s="399"/>
      <c r="I149" s="399"/>
      <c r="J149" s="399"/>
      <c r="K149" s="399"/>
    </row>
    <row r="150" spans="1:11" ht="24" customHeight="1">
      <c r="A150" s="10"/>
      <c r="B150" s="309"/>
      <c r="C150" s="309"/>
      <c r="D150" s="309"/>
      <c r="E150" s="309"/>
      <c r="F150" s="309"/>
      <c r="G150" s="406"/>
      <c r="H150" s="406"/>
      <c r="I150" s="406"/>
      <c r="J150" s="406"/>
      <c r="K150" s="406"/>
    </row>
    <row r="151" spans="1:11" ht="24" customHeight="1">
      <c r="A151" s="153"/>
      <c r="B151" s="308"/>
      <c r="C151" s="308"/>
      <c r="D151" s="308"/>
      <c r="E151" s="308"/>
      <c r="F151" s="308"/>
      <c r="G151" s="399"/>
      <c r="H151" s="399"/>
      <c r="I151" s="399"/>
      <c r="J151" s="399"/>
      <c r="K151" s="399"/>
    </row>
  </sheetData>
  <mergeCells count="12">
    <mergeCell ref="B3:B6"/>
    <mergeCell ref="B54:B57"/>
    <mergeCell ref="C3:E3"/>
    <mergeCell ref="F3:K3"/>
    <mergeCell ref="C54:E54"/>
    <mergeCell ref="F54:K54"/>
    <mergeCell ref="B111:B114"/>
    <mergeCell ref="G111:K111"/>
    <mergeCell ref="B74:C74"/>
    <mergeCell ref="B77:C77"/>
    <mergeCell ref="B76:C76"/>
    <mergeCell ref="B75:C75"/>
  </mergeCells>
  <printOptions/>
  <pageMargins left="0.3937007874015748" right="0.07874015748031496" top="0.5905511811023623" bottom="0.11811023622047245" header="0.2362204724409449" footer="0.15748031496062992"/>
  <pageSetup horizontalDpi="180" verticalDpi="180" orientation="portrait" paperSize="9" scale="70" r:id="rId1"/>
  <rowBreaks count="1" manualBreakCount="1">
    <brk id="10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2" sqref="A2"/>
    </sheetView>
  </sheetViews>
  <sheetFormatPr defaultColWidth="9.33203125" defaultRowHeight="21"/>
  <cols>
    <col min="1" max="1" width="26.5" style="24" customWidth="1"/>
    <col min="2" max="2" width="13.5" style="24" customWidth="1"/>
    <col min="3" max="3" width="16.66015625" style="24" customWidth="1"/>
    <col min="4" max="4" width="17.5" style="24" customWidth="1"/>
    <col min="5" max="6" width="18.66015625" style="24" customWidth="1"/>
    <col min="7" max="7" width="5" style="24" customWidth="1"/>
    <col min="8" max="16384" width="9.33203125" style="24" customWidth="1"/>
  </cols>
  <sheetData>
    <row r="1" spans="1:6" ht="24.75" customHeight="1">
      <c r="A1" s="152" t="s">
        <v>697</v>
      </c>
      <c r="B1" s="152"/>
      <c r="C1" s="152"/>
      <c r="D1" s="152"/>
      <c r="E1" s="152"/>
      <c r="F1" s="152"/>
    </row>
    <row r="2" ht="24.75" customHeight="1"/>
    <row r="3" ht="24.75" customHeight="1">
      <c r="A3" s="24" t="s">
        <v>45</v>
      </c>
    </row>
    <row r="4" ht="24.75" customHeight="1">
      <c r="A4" s="24" t="s">
        <v>680</v>
      </c>
    </row>
    <row r="5" ht="24.75" customHeight="1">
      <c r="A5" s="24" t="s">
        <v>361</v>
      </c>
    </row>
    <row r="6" ht="24.75" customHeight="1">
      <c r="A6" s="24" t="s">
        <v>360</v>
      </c>
    </row>
    <row r="7" ht="24.75" customHeight="1"/>
    <row r="8" spans="1:6" ht="24.75" customHeight="1">
      <c r="A8" s="35"/>
      <c r="B8" s="21" t="s">
        <v>634</v>
      </c>
      <c r="C8" s="613" t="s">
        <v>833</v>
      </c>
      <c r="D8" s="614"/>
      <c r="E8" s="613" t="s">
        <v>98</v>
      </c>
      <c r="F8" s="584"/>
    </row>
    <row r="9" spans="1:6" ht="24.75" customHeight="1">
      <c r="A9" s="26" t="s">
        <v>855</v>
      </c>
      <c r="B9" s="26" t="s">
        <v>295</v>
      </c>
      <c r="C9" s="571"/>
      <c r="D9" s="572"/>
      <c r="E9" s="571"/>
      <c r="F9" s="572"/>
    </row>
    <row r="10" spans="1:6" ht="24.75" customHeight="1">
      <c r="A10" s="26"/>
      <c r="B10" s="27" t="s">
        <v>296</v>
      </c>
      <c r="C10" s="270" t="s">
        <v>436</v>
      </c>
      <c r="D10" s="271" t="s">
        <v>312</v>
      </c>
      <c r="E10" s="270" t="s">
        <v>436</v>
      </c>
      <c r="F10" s="271" t="s">
        <v>312</v>
      </c>
    </row>
    <row r="11" spans="1:6" ht="24.75" customHeight="1">
      <c r="A11" s="35" t="s">
        <v>632</v>
      </c>
      <c r="B11" s="21">
        <v>0.25</v>
      </c>
      <c r="C11" s="21">
        <v>10</v>
      </c>
      <c r="D11" s="21">
        <v>10</v>
      </c>
      <c r="E11" s="150">
        <v>181.205</v>
      </c>
      <c r="F11" s="292" t="s">
        <v>236</v>
      </c>
    </row>
    <row r="12" spans="1:6" ht="24.75" customHeight="1">
      <c r="A12" s="28" t="s">
        <v>633</v>
      </c>
      <c r="B12" s="86" t="s">
        <v>822</v>
      </c>
      <c r="C12" s="26">
        <v>13</v>
      </c>
      <c r="D12" s="26">
        <v>14</v>
      </c>
      <c r="E12" s="294" t="s">
        <v>46</v>
      </c>
      <c r="F12" s="294" t="s">
        <v>646</v>
      </c>
    </row>
    <row r="13" spans="1:6" ht="24.75" customHeight="1" thickBot="1">
      <c r="A13" s="50" t="s">
        <v>292</v>
      </c>
      <c r="B13" s="45"/>
      <c r="C13" s="46">
        <v>23</v>
      </c>
      <c r="D13" s="46">
        <v>24</v>
      </c>
      <c r="E13" s="293" t="s">
        <v>47</v>
      </c>
      <c r="F13" s="293" t="s">
        <v>237</v>
      </c>
    </row>
    <row r="14" spans="5:6" ht="24.75" customHeight="1" thickTop="1">
      <c r="E14" s="23"/>
      <c r="F14" s="23"/>
    </row>
    <row r="15" spans="1:6" ht="24.75" customHeight="1">
      <c r="A15" s="24" t="s">
        <v>824</v>
      </c>
      <c r="E15" s="23"/>
      <c r="F15" s="23"/>
    </row>
    <row r="16" ht="24.75" customHeight="1">
      <c r="A16" s="24" t="s">
        <v>294</v>
      </c>
    </row>
    <row r="17" ht="24.75" customHeight="1">
      <c r="A17" s="24" t="s">
        <v>282</v>
      </c>
    </row>
    <row r="18" ht="24.75" customHeight="1">
      <c r="A18" s="24" t="s">
        <v>363</v>
      </c>
    </row>
    <row r="19" ht="24.75" customHeight="1">
      <c r="A19" s="24" t="s">
        <v>362</v>
      </c>
    </row>
    <row r="20" ht="24.75" customHeight="1"/>
    <row r="21" ht="24.75" customHeight="1">
      <c r="A21" s="32" t="s">
        <v>878</v>
      </c>
    </row>
    <row r="22" spans="1:6" ht="24.75" customHeight="1">
      <c r="A22" s="24" t="s">
        <v>61</v>
      </c>
      <c r="C22" s="55"/>
      <c r="D22" s="55"/>
      <c r="E22" s="40" t="s">
        <v>238</v>
      </c>
      <c r="F22" s="40" t="s">
        <v>239</v>
      </c>
    </row>
    <row r="23" spans="3:6" ht="24.75" customHeight="1">
      <c r="C23" s="55"/>
      <c r="D23" s="55"/>
      <c r="E23" s="40" t="s">
        <v>268</v>
      </c>
      <c r="F23" s="40" t="s">
        <v>268</v>
      </c>
    </row>
    <row r="24" spans="1:6" ht="24.75" customHeight="1">
      <c r="A24" s="24" t="s">
        <v>823</v>
      </c>
      <c r="B24" s="138"/>
      <c r="C24" s="53"/>
      <c r="D24" s="56"/>
      <c r="E24" s="49">
        <v>1249639493.68</v>
      </c>
      <c r="F24" s="49">
        <v>1189833142.39</v>
      </c>
    </row>
    <row r="25" spans="1:6" ht="24.75" customHeight="1">
      <c r="A25" s="24" t="s">
        <v>491</v>
      </c>
      <c r="C25" s="53"/>
      <c r="D25" s="56"/>
      <c r="E25" s="49">
        <v>1070015543.47</v>
      </c>
      <c r="F25" s="49">
        <v>951593019.24</v>
      </c>
    </row>
    <row r="26" spans="1:6" ht="24.75" customHeight="1">
      <c r="A26" s="24" t="s">
        <v>492</v>
      </c>
      <c r="C26" s="53"/>
      <c r="D26" s="56"/>
      <c r="E26" s="49">
        <v>1448781</v>
      </c>
      <c r="F26" s="49">
        <v>1869446.5</v>
      </c>
    </row>
    <row r="27" spans="1:6" ht="24.75" customHeight="1" thickBot="1">
      <c r="A27" s="24" t="s">
        <v>396</v>
      </c>
      <c r="C27" s="53"/>
      <c r="D27" s="56"/>
      <c r="E27" s="85">
        <f>SUM(E24:E26)</f>
        <v>2321103818.15</v>
      </c>
      <c r="F27" s="85">
        <f>SUM(F24:F26)</f>
        <v>2143295608.13</v>
      </c>
    </row>
    <row r="28" spans="1:6" ht="24" customHeight="1" thickTop="1">
      <c r="A28" s="53"/>
      <c r="B28" s="53"/>
      <c r="C28" s="53"/>
      <c r="D28" s="53"/>
      <c r="E28" s="56"/>
      <c r="F28" s="56"/>
    </row>
    <row r="29" ht="18" customHeight="1"/>
    <row r="30" spans="1:7" ht="24.75" customHeight="1">
      <c r="A30" s="153" t="s">
        <v>930</v>
      </c>
      <c r="B30" s="153"/>
      <c r="C30" s="153"/>
      <c r="D30" s="153"/>
      <c r="E30" s="153"/>
      <c r="F30" s="153"/>
      <c r="G30" s="10"/>
    </row>
    <row r="31" spans="1:7" ht="24.75" customHeight="1">
      <c r="A31" s="47"/>
      <c r="B31" s="49"/>
      <c r="C31" s="49"/>
      <c r="D31" s="49"/>
      <c r="E31" s="49"/>
      <c r="F31" s="49"/>
      <c r="G31" s="49"/>
    </row>
    <row r="32" spans="1:7" ht="24.75" customHeight="1">
      <c r="A32" s="153" t="s">
        <v>331</v>
      </c>
      <c r="B32" s="153"/>
      <c r="C32" s="153"/>
      <c r="D32" s="153"/>
      <c r="E32" s="153"/>
      <c r="F32" s="153"/>
      <c r="G32" s="10"/>
    </row>
  </sheetData>
  <mergeCells count="2">
    <mergeCell ref="C8:D9"/>
    <mergeCell ref="E8:F9"/>
  </mergeCells>
  <printOptions/>
  <pageMargins left="0.5905511811023623" right="0.2362204724409449" top="0.66" bottom="0.4330708661417323" header="0.31" footer="0.31496062992125984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25">
      <selection activeCell="E35" sqref="E35"/>
    </sheetView>
  </sheetViews>
  <sheetFormatPr defaultColWidth="9.33203125" defaultRowHeight="21"/>
  <cols>
    <col min="4" max="4" width="7.83203125" style="0" customWidth="1"/>
    <col min="5" max="5" width="16.83203125" style="0" customWidth="1"/>
    <col min="6" max="6" width="1.83203125" style="0" customWidth="1"/>
    <col min="7" max="7" width="16.83203125" style="0" customWidth="1"/>
    <col min="8" max="8" width="5.16015625" style="0" bestFit="1" customWidth="1"/>
    <col min="9" max="9" width="16.83203125" style="0" customWidth="1"/>
    <col min="10" max="10" width="1.83203125" style="0" customWidth="1"/>
    <col min="11" max="11" width="16.83203125" style="0" customWidth="1"/>
    <col min="12" max="12" width="4" style="0" customWidth="1"/>
  </cols>
  <sheetData>
    <row r="1" spans="1:11" s="24" customFormat="1" ht="24.75" customHeight="1">
      <c r="A1" s="511" t="s">
        <v>507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="24" customFormat="1" ht="24.75" customHeight="1"/>
    <row r="3" s="24" customFormat="1" ht="24.75" customHeight="1">
      <c r="A3" s="32" t="s">
        <v>48</v>
      </c>
    </row>
    <row r="4" spans="1:6" s="24" customFormat="1" ht="24.75" customHeight="1">
      <c r="A4" s="24" t="s">
        <v>49</v>
      </c>
      <c r="F4" s="77"/>
    </row>
    <row r="5" s="24" customFormat="1" ht="24.75" customHeight="1">
      <c r="A5" s="24" t="s">
        <v>756</v>
      </c>
    </row>
    <row r="6" s="24" customFormat="1" ht="24.75" customHeight="1">
      <c r="A6" s="24" t="s">
        <v>50</v>
      </c>
    </row>
    <row r="7" s="24" customFormat="1" ht="24.75" customHeight="1">
      <c r="A7" s="24" t="s">
        <v>414</v>
      </c>
    </row>
    <row r="8" s="24" customFormat="1" ht="24.75" customHeight="1">
      <c r="A8" s="24" t="s">
        <v>415</v>
      </c>
    </row>
    <row r="9" s="24" customFormat="1" ht="24.75" customHeight="1">
      <c r="A9" s="24" t="s">
        <v>416</v>
      </c>
    </row>
    <row r="10" s="24" customFormat="1" ht="24.75" customHeight="1">
      <c r="A10" s="24" t="s">
        <v>51</v>
      </c>
    </row>
    <row r="11" s="24" customFormat="1" ht="24.75" customHeight="1">
      <c r="A11" s="24" t="s">
        <v>449</v>
      </c>
    </row>
    <row r="12" s="24" customFormat="1" ht="24.75" customHeight="1">
      <c r="A12" s="24" t="s">
        <v>297</v>
      </c>
    </row>
    <row r="13" s="24" customFormat="1" ht="24.75" customHeight="1">
      <c r="A13" s="24" t="s">
        <v>52</v>
      </c>
    </row>
    <row r="14" s="24" customFormat="1" ht="24.75" customHeight="1">
      <c r="A14" s="24" t="s">
        <v>300</v>
      </c>
    </row>
    <row r="15" s="24" customFormat="1" ht="24.75" customHeight="1">
      <c r="A15" s="24" t="s">
        <v>317</v>
      </c>
    </row>
    <row r="16" s="24" customFormat="1" ht="24.75" customHeight="1">
      <c r="A16" s="24" t="s">
        <v>54</v>
      </c>
    </row>
    <row r="17" s="24" customFormat="1" ht="24.75" customHeight="1">
      <c r="A17" s="24" t="s">
        <v>473</v>
      </c>
    </row>
    <row r="18" s="24" customFormat="1" ht="24.75" customHeight="1">
      <c r="A18" s="24" t="s">
        <v>53</v>
      </c>
    </row>
    <row r="19" s="24" customFormat="1" ht="24.75" customHeight="1">
      <c r="A19" s="24" t="s">
        <v>754</v>
      </c>
    </row>
    <row r="20" s="24" customFormat="1" ht="24.75" customHeight="1">
      <c r="A20" s="24" t="s">
        <v>755</v>
      </c>
    </row>
    <row r="21" s="24" customFormat="1" ht="24.75" customHeight="1">
      <c r="A21" s="24" t="s">
        <v>270</v>
      </c>
    </row>
    <row r="22" s="24" customFormat="1" ht="24.75" customHeight="1">
      <c r="A22" s="24" t="s">
        <v>271</v>
      </c>
    </row>
    <row r="23" s="24" customFormat="1" ht="24.75" customHeight="1">
      <c r="A23" s="24" t="s">
        <v>272</v>
      </c>
    </row>
    <row r="24" s="24" customFormat="1" ht="24.75" customHeight="1">
      <c r="A24" s="24" t="s">
        <v>273</v>
      </c>
    </row>
    <row r="25" s="24" customFormat="1" ht="24.75" customHeight="1">
      <c r="A25" s="24" t="s">
        <v>155</v>
      </c>
    </row>
    <row r="26" s="24" customFormat="1" ht="24.75" customHeight="1">
      <c r="A26" s="24" t="s">
        <v>154</v>
      </c>
    </row>
    <row r="27" s="24" customFormat="1" ht="25.5" customHeight="1">
      <c r="A27" s="24" t="s">
        <v>274</v>
      </c>
    </row>
    <row r="28" s="24" customFormat="1" ht="25.5" customHeight="1">
      <c r="A28" s="24" t="s">
        <v>275</v>
      </c>
    </row>
    <row r="29" s="24" customFormat="1" ht="25.5" customHeight="1"/>
    <row r="30" s="24" customFormat="1" ht="25.5" customHeight="1"/>
    <row r="31" spans="1:11" s="24" customFormat="1" ht="24.75" customHeight="1">
      <c r="A31" s="510" t="s">
        <v>930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</row>
    <row r="32" spans="1:7" s="24" customFormat="1" ht="24.75" customHeight="1">
      <c r="A32" s="47"/>
      <c r="B32" s="49"/>
      <c r="C32" s="49"/>
      <c r="D32" s="49"/>
      <c r="E32" s="49"/>
      <c r="F32" s="49"/>
      <c r="G32" s="49"/>
    </row>
    <row r="33" spans="1:11" s="24" customFormat="1" ht="24.75" customHeight="1">
      <c r="A33" s="510" t="s">
        <v>331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</row>
    <row r="34" spans="1:11" s="24" customFormat="1" ht="23.25" customHeight="1">
      <c r="A34" s="511" t="s">
        <v>707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</row>
    <row r="35" s="24" customFormat="1" ht="17.25" customHeight="1"/>
    <row r="36" s="24" customFormat="1" ht="23.25" customHeight="1">
      <c r="A36" s="24" t="s">
        <v>276</v>
      </c>
    </row>
    <row r="37" s="24" customFormat="1" ht="23.25" customHeight="1">
      <c r="A37" s="24" t="s">
        <v>450</v>
      </c>
    </row>
    <row r="38" s="24" customFormat="1" ht="23.25" customHeight="1">
      <c r="A38" s="24" t="s">
        <v>451</v>
      </c>
    </row>
    <row r="39" s="24" customFormat="1" ht="23.25" customHeight="1">
      <c r="A39" s="24" t="s">
        <v>281</v>
      </c>
    </row>
    <row r="40" s="24" customFormat="1" ht="23.25" customHeight="1">
      <c r="A40" s="24" t="s">
        <v>521</v>
      </c>
    </row>
    <row r="41" s="24" customFormat="1" ht="23.25" customHeight="1">
      <c r="A41" s="24" t="s">
        <v>522</v>
      </c>
    </row>
    <row r="42" s="24" customFormat="1" ht="23.25" customHeight="1">
      <c r="A42" s="24" t="s">
        <v>523</v>
      </c>
    </row>
    <row r="43" s="24" customFormat="1" ht="23.25" customHeight="1">
      <c r="A43" s="24" t="s">
        <v>240</v>
      </c>
    </row>
    <row r="44" s="24" customFormat="1" ht="23.25" customHeight="1">
      <c r="A44" s="24" t="s">
        <v>241</v>
      </c>
    </row>
    <row r="45" spans="5:11" s="24" customFormat="1" ht="23.25" customHeight="1">
      <c r="E45" s="615" t="s">
        <v>436</v>
      </c>
      <c r="F45" s="615"/>
      <c r="G45" s="615"/>
      <c r="H45" s="10" t="s">
        <v>826</v>
      </c>
      <c r="I45" s="615" t="s">
        <v>312</v>
      </c>
      <c r="J45" s="615"/>
      <c r="K45" s="615"/>
    </row>
    <row r="46" spans="5:11" s="24" customFormat="1" ht="23.25" customHeight="1">
      <c r="E46" s="10" t="s">
        <v>277</v>
      </c>
      <c r="F46" s="10"/>
      <c r="G46" s="616" t="s">
        <v>279</v>
      </c>
      <c r="I46" s="10" t="s">
        <v>277</v>
      </c>
      <c r="J46" s="10"/>
      <c r="K46" s="616" t="s">
        <v>279</v>
      </c>
    </row>
    <row r="47" spans="5:11" s="24" customFormat="1" ht="23.25" customHeight="1">
      <c r="E47" s="84" t="s">
        <v>278</v>
      </c>
      <c r="G47" s="617"/>
      <c r="I47" s="84" t="s">
        <v>278</v>
      </c>
      <c r="K47" s="617"/>
    </row>
    <row r="48" spans="2:11" s="24" customFormat="1" ht="23.25" customHeight="1">
      <c r="B48" s="24" t="s">
        <v>280</v>
      </c>
      <c r="E48" s="167">
        <v>287600000</v>
      </c>
      <c r="G48" s="77">
        <v>296190387.72</v>
      </c>
      <c r="I48" s="167">
        <v>262600000</v>
      </c>
      <c r="K48" s="77">
        <v>272548948.44</v>
      </c>
    </row>
    <row r="49" spans="5:11" s="24" customFormat="1" ht="12.75" customHeight="1">
      <c r="E49" s="167"/>
      <c r="G49" s="77"/>
      <c r="I49" s="167"/>
      <c r="K49" s="77"/>
    </row>
    <row r="50" spans="1:11" s="24" customFormat="1" ht="23.25">
      <c r="A50" s="32" t="s">
        <v>879</v>
      </c>
      <c r="E50" s="167"/>
      <c r="G50" s="77"/>
      <c r="I50" s="167"/>
      <c r="K50" s="77"/>
    </row>
    <row r="51" s="24" customFormat="1" ht="23.25" customHeight="1">
      <c r="A51" s="24" t="s">
        <v>880</v>
      </c>
    </row>
    <row r="52" s="24" customFormat="1" ht="23.25" customHeight="1">
      <c r="A52" s="24" t="s">
        <v>881</v>
      </c>
    </row>
    <row r="53" s="24" customFormat="1" ht="23.25" customHeight="1">
      <c r="A53" s="24" t="s">
        <v>882</v>
      </c>
    </row>
    <row r="54" s="24" customFormat="1" ht="23.25" customHeight="1">
      <c r="A54" s="24" t="s">
        <v>667</v>
      </c>
    </row>
    <row r="55" s="24" customFormat="1" ht="23.25" customHeight="1">
      <c r="A55" s="24" t="s">
        <v>959</v>
      </c>
    </row>
    <row r="56" s="24" customFormat="1" ht="23.25" customHeight="1">
      <c r="A56" s="24" t="s">
        <v>252</v>
      </c>
    </row>
    <row r="57" s="24" customFormat="1" ht="23.25" customHeight="1">
      <c r="A57" s="24" t="s">
        <v>251</v>
      </c>
    </row>
    <row r="58" s="24" customFormat="1" ht="23.25" customHeight="1">
      <c r="A58" s="24" t="s">
        <v>253</v>
      </c>
    </row>
    <row r="59" s="24" customFormat="1" ht="23.25" customHeight="1"/>
    <row r="60" s="24" customFormat="1" ht="23.25" customHeight="1"/>
    <row r="61" s="24" customFormat="1" ht="23.25" customHeight="1"/>
    <row r="62" s="24" customFormat="1" ht="23.25" customHeight="1"/>
    <row r="63" s="24" customFormat="1" ht="23.25" customHeight="1"/>
    <row r="64" s="24" customFormat="1" ht="23.25" customHeight="1"/>
    <row r="65" s="24" customFormat="1" ht="23.25" customHeight="1"/>
    <row r="66" s="24" customFormat="1" ht="23.25" customHeight="1"/>
    <row r="67" spans="1:11" ht="23.25" customHeight="1">
      <c r="A67" s="510" t="s">
        <v>930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</row>
    <row r="68" spans="1:11" ht="23.25" customHeight="1">
      <c r="A68" s="47"/>
      <c r="B68" s="49"/>
      <c r="C68" s="49"/>
      <c r="D68" s="49"/>
      <c r="E68" s="49"/>
      <c r="F68" s="49"/>
      <c r="G68" s="24"/>
      <c r="H68" s="24"/>
      <c r="I68" s="24"/>
      <c r="J68" s="24"/>
      <c r="K68" s="24"/>
    </row>
    <row r="69" spans="1:11" ht="23.25" customHeight="1">
      <c r="A69" s="510" t="s">
        <v>331</v>
      </c>
      <c r="B69" s="510"/>
      <c r="C69" s="510"/>
      <c r="D69" s="510"/>
      <c r="E69" s="510"/>
      <c r="F69" s="510"/>
      <c r="G69" s="510"/>
      <c r="H69" s="510"/>
      <c r="I69" s="510"/>
      <c r="J69" s="510"/>
      <c r="K69" s="510"/>
    </row>
  </sheetData>
  <mergeCells count="10">
    <mergeCell ref="A67:K67"/>
    <mergeCell ref="A69:K69"/>
    <mergeCell ref="E45:G45"/>
    <mergeCell ref="I45:K45"/>
    <mergeCell ref="G46:G47"/>
    <mergeCell ref="K46:K47"/>
    <mergeCell ref="A1:K1"/>
    <mergeCell ref="A31:K31"/>
    <mergeCell ref="A33:K33"/>
    <mergeCell ref="A34:K34"/>
  </mergeCells>
  <printOptions/>
  <pageMargins left="0.5118110236220472" right="0" top="0.57" bottom="0.11811023622047245" header="0.24" footer="0.1968503937007874"/>
  <pageSetup horizontalDpi="180" verticalDpi="18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4" sqref="A4"/>
    </sheetView>
  </sheetViews>
  <sheetFormatPr defaultColWidth="9.33203125" defaultRowHeight="21"/>
  <cols>
    <col min="1" max="1" width="16.16015625" style="78" customWidth="1"/>
    <col min="2" max="2" width="5.33203125" style="78" customWidth="1"/>
    <col min="3" max="3" width="11" style="78" customWidth="1"/>
    <col min="4" max="4" width="10.33203125" style="78" customWidth="1"/>
    <col min="5" max="5" width="10.66015625" style="78" customWidth="1"/>
    <col min="6" max="6" width="9.83203125" style="78" customWidth="1"/>
    <col min="7" max="7" width="10" style="23" customWidth="1"/>
    <col min="8" max="8" width="10" style="78" customWidth="1"/>
    <col min="9" max="9" width="11.5" style="23" customWidth="1"/>
    <col min="10" max="10" width="10.33203125" style="78" customWidth="1"/>
    <col min="11" max="11" width="11.16015625" style="78" bestFit="1" customWidth="1"/>
    <col min="12" max="16384" width="9.33203125" style="78" customWidth="1"/>
  </cols>
  <sheetData>
    <row r="1" spans="1:11" ht="26.25" customHeight="1">
      <c r="A1" s="560" t="s">
        <v>838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23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4" ht="26.25" customHeight="1">
      <c r="A3" s="79" t="s">
        <v>829</v>
      </c>
      <c r="B3" s="80"/>
      <c r="C3" s="81"/>
      <c r="D3" s="81"/>
    </row>
    <row r="4" spans="1:4" ht="26.25" customHeight="1">
      <c r="A4" s="80" t="s">
        <v>830</v>
      </c>
      <c r="B4" s="80"/>
      <c r="C4" s="81"/>
      <c r="D4" s="81"/>
    </row>
    <row r="5" spans="1:10" ht="22.5" customHeight="1">
      <c r="A5" s="80"/>
      <c r="B5" s="80"/>
      <c r="C5" s="82"/>
      <c r="D5" s="82"/>
      <c r="F5" s="560" t="s">
        <v>471</v>
      </c>
      <c r="G5" s="560"/>
      <c r="H5" s="82" t="s">
        <v>826</v>
      </c>
      <c r="I5" s="560" t="s">
        <v>472</v>
      </c>
      <c r="J5" s="560"/>
    </row>
    <row r="6" spans="1:10" ht="26.25" customHeight="1">
      <c r="A6" s="80"/>
      <c r="B6" s="80" t="s">
        <v>836</v>
      </c>
      <c r="C6" s="81"/>
      <c r="D6" s="81"/>
      <c r="F6" s="549">
        <v>98014146.6</v>
      </c>
      <c r="G6" s="550"/>
      <c r="H6" s="370"/>
      <c r="I6" s="549">
        <v>114069397.9</v>
      </c>
      <c r="J6" s="550"/>
    </row>
    <row r="7" spans="1:10" ht="26.25" customHeight="1">
      <c r="A7" s="80"/>
      <c r="B7" s="80" t="s">
        <v>524</v>
      </c>
      <c r="C7" s="81"/>
      <c r="D7" s="81"/>
      <c r="F7" s="553">
        <v>450537.48</v>
      </c>
      <c r="G7" s="554"/>
      <c r="H7" s="370"/>
      <c r="I7" s="553">
        <v>258028.01</v>
      </c>
      <c r="J7" s="554"/>
    </row>
    <row r="8" spans="1:10" ht="26.25" customHeight="1">
      <c r="A8" s="80"/>
      <c r="C8" s="80" t="s">
        <v>835</v>
      </c>
      <c r="D8" s="83"/>
      <c r="F8" s="551">
        <v>98464684.08</v>
      </c>
      <c r="G8" s="552"/>
      <c r="H8" s="370"/>
      <c r="I8" s="551">
        <v>114327425.91</v>
      </c>
      <c r="J8" s="552"/>
    </row>
    <row r="9" spans="1:8" ht="26.25" customHeight="1">
      <c r="A9" s="80" t="s">
        <v>832</v>
      </c>
      <c r="B9" s="80"/>
      <c r="C9" s="81"/>
      <c r="D9" s="81"/>
      <c r="G9" s="371"/>
      <c r="H9" s="370"/>
    </row>
    <row r="10" spans="2:10" ht="26.25" customHeight="1">
      <c r="B10" s="80" t="s">
        <v>836</v>
      </c>
      <c r="C10" s="83"/>
      <c r="D10" s="83"/>
      <c r="F10" s="549">
        <v>1635242039.35</v>
      </c>
      <c r="G10" s="550"/>
      <c r="H10" s="370"/>
      <c r="I10" s="555">
        <v>1730104018.67</v>
      </c>
      <c r="J10" s="556"/>
    </row>
    <row r="11" spans="2:10" ht="26.25" customHeight="1">
      <c r="B11" s="80" t="s">
        <v>525</v>
      </c>
      <c r="C11" s="83"/>
      <c r="D11" s="83"/>
      <c r="F11" s="553">
        <v>35197260.48</v>
      </c>
      <c r="G11" s="554"/>
      <c r="H11" s="370"/>
      <c r="I11" s="553">
        <v>34167636.29</v>
      </c>
      <c r="J11" s="554"/>
    </row>
    <row r="12" spans="2:10" ht="26.25" customHeight="1">
      <c r="B12" s="80" t="s">
        <v>835</v>
      </c>
      <c r="C12" s="83"/>
      <c r="D12" s="83"/>
      <c r="F12" s="549">
        <v>1670439299.83</v>
      </c>
      <c r="G12" s="550"/>
      <c r="H12" s="370"/>
      <c r="I12" s="555">
        <v>1764271654.96</v>
      </c>
      <c r="J12" s="556"/>
    </row>
    <row r="13" spans="2:10" ht="26.25" customHeight="1">
      <c r="B13" s="80" t="s">
        <v>526</v>
      </c>
      <c r="C13" s="83"/>
      <c r="D13" s="83"/>
      <c r="F13" s="545">
        <v>-1073338.32</v>
      </c>
      <c r="G13" s="546"/>
      <c r="H13" s="370"/>
      <c r="I13" s="545">
        <v>-1910341.23</v>
      </c>
      <c r="J13" s="546"/>
    </row>
    <row r="14" spans="2:10" ht="26.25" customHeight="1">
      <c r="B14" s="80" t="s">
        <v>511</v>
      </c>
      <c r="C14" s="83"/>
      <c r="D14" s="83"/>
      <c r="F14" s="547">
        <v>-111733297.87</v>
      </c>
      <c r="G14" s="548"/>
      <c r="H14" s="370"/>
      <c r="I14" s="547">
        <v>-111733297.87</v>
      </c>
      <c r="J14" s="548"/>
    </row>
    <row r="15" spans="2:10" ht="26.25" customHeight="1">
      <c r="B15" s="80" t="s">
        <v>527</v>
      </c>
      <c r="C15" s="83"/>
      <c r="D15" s="83"/>
      <c r="F15" s="549">
        <v>1557632663.64</v>
      </c>
      <c r="G15" s="550"/>
      <c r="H15" s="370"/>
      <c r="I15" s="555">
        <v>1650628015.86</v>
      </c>
      <c r="J15" s="556"/>
    </row>
    <row r="16" spans="2:10" ht="26.25" customHeight="1">
      <c r="B16" s="80" t="s">
        <v>524</v>
      </c>
      <c r="C16" s="83"/>
      <c r="D16" s="83"/>
      <c r="F16" s="553">
        <v>156986049.91</v>
      </c>
      <c r="G16" s="554"/>
      <c r="H16" s="370"/>
      <c r="I16" s="553">
        <v>158060470.46</v>
      </c>
      <c r="J16" s="554"/>
    </row>
    <row r="17" spans="3:10" ht="26.25" customHeight="1">
      <c r="C17" s="80" t="s">
        <v>835</v>
      </c>
      <c r="D17" s="83"/>
      <c r="F17" s="551">
        <v>1714618713.55</v>
      </c>
      <c r="G17" s="552"/>
      <c r="H17" s="370"/>
      <c r="I17" s="551">
        <v>1808688486.32</v>
      </c>
      <c r="J17" s="552"/>
    </row>
    <row r="18" spans="1:10" ht="26.25" customHeight="1" thickBot="1">
      <c r="A18" s="80" t="s">
        <v>528</v>
      </c>
      <c r="B18" s="80" t="s">
        <v>529</v>
      </c>
      <c r="C18" s="83"/>
      <c r="D18" s="83"/>
      <c r="F18" s="557">
        <v>1813083397.63</v>
      </c>
      <c r="G18" s="558"/>
      <c r="H18" s="370"/>
      <c r="I18" s="557">
        <v>1923015912.23</v>
      </c>
      <c r="J18" s="558"/>
    </row>
    <row r="19" ht="12" customHeight="1" thickTop="1"/>
    <row r="20" spans="1:11" ht="21" customHeight="1">
      <c r="A20" s="447"/>
      <c r="B20" s="447"/>
      <c r="C20" s="447"/>
      <c r="D20" s="561"/>
      <c r="E20" s="561"/>
      <c r="F20" s="561"/>
      <c r="G20" s="561"/>
      <c r="H20" s="561"/>
      <c r="I20" s="562"/>
      <c r="J20" s="447"/>
      <c r="K20" s="562"/>
    </row>
    <row r="21" spans="1:11" ht="21" customHeight="1">
      <c r="A21" s="448"/>
      <c r="B21" s="451"/>
      <c r="C21" s="452"/>
      <c r="D21" s="447"/>
      <c r="E21" s="447"/>
      <c r="F21" s="447"/>
      <c r="G21" s="447"/>
      <c r="H21" s="447"/>
      <c r="I21" s="562"/>
      <c r="J21" s="447"/>
      <c r="K21" s="562"/>
    </row>
    <row r="22" spans="1:11" ht="21" customHeight="1">
      <c r="A22" s="438"/>
      <c r="B22" s="453"/>
      <c r="C22" s="440"/>
      <c r="D22" s="454"/>
      <c r="E22" s="454"/>
      <c r="F22" s="454"/>
      <c r="G22" s="440"/>
      <c r="H22" s="440"/>
      <c r="I22" s="440"/>
      <c r="J22" s="440"/>
      <c r="K22" s="441"/>
    </row>
    <row r="23" spans="1:11" ht="21" customHeight="1">
      <c r="A23" s="438"/>
      <c r="B23" s="453"/>
      <c r="C23" s="454"/>
      <c r="D23" s="440"/>
      <c r="E23" s="440"/>
      <c r="F23" s="440"/>
      <c r="G23" s="440"/>
      <c r="H23" s="440"/>
      <c r="I23" s="440"/>
      <c r="J23" s="440"/>
      <c r="K23" s="441"/>
    </row>
    <row r="24" spans="1:11" ht="21" customHeight="1">
      <c r="A24" s="438"/>
      <c r="B24" s="439"/>
      <c r="C24" s="440"/>
      <c r="D24" s="440"/>
      <c r="E24" s="440"/>
      <c r="F24" s="440"/>
      <c r="G24" s="440"/>
      <c r="H24" s="440"/>
      <c r="I24" s="440"/>
      <c r="J24" s="441"/>
      <c r="K24" s="441"/>
    </row>
    <row r="25" spans="1:11" ht="12.75" customHeight="1">
      <c r="A25" s="445"/>
      <c r="B25" s="445"/>
      <c r="C25" s="445"/>
      <c r="D25" s="445"/>
      <c r="E25" s="445"/>
      <c r="F25" s="445"/>
      <c r="G25" s="38"/>
      <c r="H25" s="445"/>
      <c r="I25" s="38"/>
      <c r="J25" s="445"/>
      <c r="K25" s="445"/>
    </row>
    <row r="26" spans="1:11" ht="21" customHeight="1">
      <c r="A26" s="447"/>
      <c r="B26" s="447"/>
      <c r="C26" s="447"/>
      <c r="D26" s="561"/>
      <c r="E26" s="561"/>
      <c r="F26" s="561"/>
      <c r="G26" s="561"/>
      <c r="H26" s="561"/>
      <c r="I26" s="562"/>
      <c r="J26" s="447"/>
      <c r="K26" s="562"/>
    </row>
    <row r="27" spans="1:11" ht="21" customHeight="1">
      <c r="A27" s="448"/>
      <c r="B27" s="451"/>
      <c r="C27" s="452"/>
      <c r="D27" s="447"/>
      <c r="E27" s="447"/>
      <c r="F27" s="447"/>
      <c r="G27" s="447"/>
      <c r="H27" s="447"/>
      <c r="I27" s="562"/>
      <c r="J27" s="447"/>
      <c r="K27" s="562"/>
    </row>
    <row r="28" spans="1:11" ht="21" customHeight="1">
      <c r="A28" s="438"/>
      <c r="B28" s="439"/>
      <c r="C28" s="440"/>
      <c r="D28" s="440"/>
      <c r="E28" s="440"/>
      <c r="F28" s="440"/>
      <c r="G28" s="440"/>
      <c r="H28" s="440"/>
      <c r="I28" s="440"/>
      <c r="J28" s="440"/>
      <c r="K28" s="441"/>
    </row>
    <row r="29" spans="1:11" ht="21" customHeight="1">
      <c r="A29" s="438"/>
      <c r="B29" s="453"/>
      <c r="C29" s="440"/>
      <c r="D29" s="454"/>
      <c r="E29" s="454"/>
      <c r="F29" s="454"/>
      <c r="G29" s="440"/>
      <c r="H29" s="440"/>
      <c r="I29" s="440"/>
      <c r="J29" s="440"/>
      <c r="K29" s="441"/>
    </row>
    <row r="30" spans="1:11" ht="21" customHeight="1">
      <c r="A30" s="438"/>
      <c r="B30" s="453"/>
      <c r="C30" s="454"/>
      <c r="D30" s="440"/>
      <c r="E30" s="440"/>
      <c r="F30" s="440"/>
      <c r="G30" s="440"/>
      <c r="H30" s="440"/>
      <c r="I30" s="440"/>
      <c r="J30" s="440"/>
      <c r="K30" s="441"/>
    </row>
    <row r="31" spans="1:11" ht="21" customHeight="1">
      <c r="A31" s="438"/>
      <c r="B31" s="439"/>
      <c r="C31" s="440"/>
      <c r="D31" s="440"/>
      <c r="E31" s="440"/>
      <c r="F31" s="440"/>
      <c r="G31" s="440"/>
      <c r="H31" s="440"/>
      <c r="I31" s="440"/>
      <c r="J31" s="441"/>
      <c r="K31" s="441"/>
    </row>
    <row r="32" spans="1:11" ht="27.75" customHeight="1">
      <c r="A32" s="438"/>
      <c r="B32" s="439"/>
      <c r="C32" s="440"/>
      <c r="D32" s="440"/>
      <c r="E32" s="440"/>
      <c r="F32" s="440"/>
      <c r="G32" s="440"/>
      <c r="H32" s="440"/>
      <c r="I32" s="440"/>
      <c r="J32" s="441"/>
      <c r="K32" s="441"/>
    </row>
    <row r="33" spans="1:11" ht="21" customHeight="1">
      <c r="A33" s="559" t="s">
        <v>930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</row>
    <row r="34" ht="21" customHeight="1"/>
    <row r="35" spans="1:11" ht="21" customHeight="1">
      <c r="A35" s="559" t="s">
        <v>931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</row>
  </sheetData>
  <mergeCells count="35">
    <mergeCell ref="I20:I21"/>
    <mergeCell ref="K20:K21"/>
    <mergeCell ref="I26:I27"/>
    <mergeCell ref="K26:K27"/>
    <mergeCell ref="D20:H20"/>
    <mergeCell ref="D26:H26"/>
    <mergeCell ref="F16:G16"/>
    <mergeCell ref="F17:G17"/>
    <mergeCell ref="F18:G18"/>
    <mergeCell ref="I6:J6"/>
    <mergeCell ref="A1:K1"/>
    <mergeCell ref="I5:J5"/>
    <mergeCell ref="F5:G5"/>
    <mergeCell ref="F6:G6"/>
    <mergeCell ref="F7:G7"/>
    <mergeCell ref="A33:K33"/>
    <mergeCell ref="A35:K35"/>
    <mergeCell ref="I7:J7"/>
    <mergeCell ref="I8:J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F13:G13"/>
    <mergeCell ref="F14:G14"/>
    <mergeCell ref="F15:G15"/>
    <mergeCell ref="F8:G8"/>
    <mergeCell ref="F10:G10"/>
    <mergeCell ref="F11:G11"/>
    <mergeCell ref="F12:G12"/>
  </mergeCells>
  <printOptions/>
  <pageMargins left="0.4330708661417323" right="0.2362204724409449" top="0.4724409448818898" bottom="0.5118110236220472" header="0.4724409448818898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8">
      <selection activeCell="I22" sqref="I22"/>
    </sheetView>
  </sheetViews>
  <sheetFormatPr defaultColWidth="9.33203125" defaultRowHeight="21"/>
  <cols>
    <col min="1" max="1" width="27.83203125" style="78" customWidth="1"/>
    <col min="2" max="2" width="7.5" style="78" customWidth="1"/>
    <col min="3" max="3" width="16.33203125" style="78" customWidth="1"/>
    <col min="4" max="4" width="15.16015625" style="78" customWidth="1"/>
    <col min="5" max="5" width="14.16015625" style="78" customWidth="1"/>
    <col min="6" max="6" width="13.66015625" style="78" customWidth="1"/>
    <col min="7" max="7" width="14.83203125" style="23" customWidth="1"/>
    <col min="8" max="8" width="17.16015625" style="78" customWidth="1"/>
    <col min="9" max="9" width="16.66015625" style="23" customWidth="1"/>
    <col min="10" max="10" width="15.83203125" style="78" customWidth="1"/>
    <col min="11" max="11" width="16.5" style="78" customWidth="1"/>
    <col min="12" max="16384" width="9.33203125" style="78" customWidth="1"/>
  </cols>
  <sheetData>
    <row r="1" spans="1:11" ht="27" customHeight="1">
      <c r="A1" s="560" t="s">
        <v>682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19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6.25" customHeight="1">
      <c r="A3" s="80" t="s">
        <v>708</v>
      </c>
      <c r="B3" s="57"/>
      <c r="C3" s="57"/>
      <c r="D3" s="57"/>
      <c r="E3" s="57"/>
      <c r="F3" s="57"/>
      <c r="G3" s="57"/>
      <c r="H3" s="57"/>
      <c r="I3" s="57"/>
      <c r="J3" s="57"/>
      <c r="K3" s="457" t="s">
        <v>709</v>
      </c>
    </row>
    <row r="4" spans="1:11" s="478" customFormat="1" ht="21" customHeight="1">
      <c r="A4" s="477" t="s">
        <v>286</v>
      </c>
      <c r="B4" s="477" t="s">
        <v>740</v>
      </c>
      <c r="C4" s="477" t="s">
        <v>460</v>
      </c>
      <c r="D4" s="563" t="s">
        <v>834</v>
      </c>
      <c r="E4" s="563"/>
      <c r="F4" s="563"/>
      <c r="G4" s="563"/>
      <c r="H4" s="563"/>
      <c r="I4" s="564" t="s">
        <v>835</v>
      </c>
      <c r="J4" s="477" t="s">
        <v>461</v>
      </c>
      <c r="K4" s="564" t="s">
        <v>258</v>
      </c>
    </row>
    <row r="5" spans="1:11" s="478" customFormat="1" ht="21" customHeight="1">
      <c r="A5" s="479" t="s">
        <v>436</v>
      </c>
      <c r="B5" s="481" t="s">
        <v>462</v>
      </c>
      <c r="C5" s="482" t="s">
        <v>463</v>
      </c>
      <c r="D5" s="483" t="s">
        <v>464</v>
      </c>
      <c r="E5" s="483" t="s">
        <v>465</v>
      </c>
      <c r="F5" s="483" t="s">
        <v>466</v>
      </c>
      <c r="G5" s="483" t="s">
        <v>467</v>
      </c>
      <c r="H5" s="483" t="s">
        <v>835</v>
      </c>
      <c r="I5" s="565"/>
      <c r="J5" s="483" t="s">
        <v>468</v>
      </c>
      <c r="K5" s="565"/>
    </row>
    <row r="6" spans="1:11" ht="21" customHeight="1">
      <c r="A6" s="484" t="s">
        <v>469</v>
      </c>
      <c r="B6" s="485">
        <v>3639</v>
      </c>
      <c r="C6" s="486">
        <v>639706017.62</v>
      </c>
      <c r="D6" s="486">
        <v>164970855.41</v>
      </c>
      <c r="E6" s="486">
        <v>55251795.38</v>
      </c>
      <c r="F6" s="486">
        <v>37113477.24</v>
      </c>
      <c r="G6" s="486">
        <v>73048524.81</v>
      </c>
      <c r="H6" s="487">
        <f>SUM(D6:G6)</f>
        <v>330384652.84000003</v>
      </c>
      <c r="I6" s="487">
        <f>+C6+H6</f>
        <v>970090670.46</v>
      </c>
      <c r="J6" s="488">
        <v>-14134014.15</v>
      </c>
      <c r="K6" s="489">
        <f>I6+J6</f>
        <v>955956656.3100001</v>
      </c>
    </row>
    <row r="7" spans="1:11" ht="21" customHeight="1">
      <c r="A7" s="484" t="s">
        <v>470</v>
      </c>
      <c r="B7" s="490" t="s">
        <v>283</v>
      </c>
      <c r="C7" s="491">
        <v>693275951.45</v>
      </c>
      <c r="D7" s="488">
        <v>0</v>
      </c>
      <c r="E7" s="488">
        <v>0</v>
      </c>
      <c r="F7" s="488">
        <v>0</v>
      </c>
      <c r="G7" s="486">
        <v>69889564.03999999</v>
      </c>
      <c r="H7" s="486">
        <f>SUM(D7:G7)</f>
        <v>69889564.03999999</v>
      </c>
      <c r="I7" s="486">
        <f>+C7+H7</f>
        <v>763165515.49</v>
      </c>
      <c r="J7" s="488">
        <v>-69889564.04</v>
      </c>
      <c r="K7" s="489">
        <f>I7+J7</f>
        <v>693275951.45</v>
      </c>
    </row>
    <row r="8" spans="1:11" ht="21" customHeight="1">
      <c r="A8" s="484" t="s">
        <v>525</v>
      </c>
      <c r="B8" s="490" t="s">
        <v>284</v>
      </c>
      <c r="C8" s="488">
        <v>0</v>
      </c>
      <c r="D8" s="486">
        <v>1956341.02</v>
      </c>
      <c r="E8" s="486">
        <v>790193</v>
      </c>
      <c r="F8" s="486">
        <v>232565</v>
      </c>
      <c r="G8" s="486">
        <v>32218161.46</v>
      </c>
      <c r="H8" s="486">
        <f>SUM(D8:G8)</f>
        <v>35197260.480000004</v>
      </c>
      <c r="I8" s="486">
        <f>+C8+H8</f>
        <v>35197260.480000004</v>
      </c>
      <c r="J8" s="488">
        <v>-27709719.68</v>
      </c>
      <c r="K8" s="489">
        <f>I8+J8</f>
        <v>7487540.8000000045</v>
      </c>
    </row>
    <row r="9" spans="1:11" ht="21" customHeight="1">
      <c r="A9" s="484" t="s">
        <v>835</v>
      </c>
      <c r="B9" s="492">
        <v>4069</v>
      </c>
      <c r="C9" s="486">
        <f>SUM(C6:C8)</f>
        <v>1332981969.0700002</v>
      </c>
      <c r="D9" s="486">
        <f>SUM(D6:D8)</f>
        <v>166927196.43</v>
      </c>
      <c r="E9" s="486">
        <f>SUM(E6:E8)</f>
        <v>56041988.38</v>
      </c>
      <c r="F9" s="486">
        <f>SUM(F6:F8)</f>
        <v>37346042.24</v>
      </c>
      <c r="G9" s="486">
        <f>SUM(G6:G8)</f>
        <v>175156250.31</v>
      </c>
      <c r="H9" s="486">
        <f>SUM(D9:G9)</f>
        <v>435471477.36</v>
      </c>
      <c r="I9" s="486">
        <f>+C9+H9</f>
        <v>1768453446.4300003</v>
      </c>
      <c r="J9" s="493">
        <v>-111733297.87</v>
      </c>
      <c r="K9" s="494">
        <f>SUM(K6:K8)</f>
        <v>1656720148.5600002</v>
      </c>
    </row>
    <row r="10" spans="1:11" ht="21" customHeight="1">
      <c r="A10" s="484" t="s">
        <v>965</v>
      </c>
      <c r="B10" s="495" t="s">
        <v>968</v>
      </c>
      <c r="C10" s="496">
        <v>157436587.39</v>
      </c>
      <c r="D10" s="488">
        <v>0</v>
      </c>
      <c r="E10" s="488">
        <v>0</v>
      </c>
      <c r="F10" s="488">
        <v>0</v>
      </c>
      <c r="G10" s="488">
        <v>0</v>
      </c>
      <c r="H10" s="488">
        <v>0</v>
      </c>
      <c r="I10" s="497">
        <f>C10</f>
        <v>157436587.39</v>
      </c>
      <c r="J10" s="488">
        <v>0</v>
      </c>
      <c r="K10" s="497">
        <v>157436587.39</v>
      </c>
    </row>
    <row r="11" spans="1:11" ht="21" customHeight="1">
      <c r="A11" s="484" t="s">
        <v>966</v>
      </c>
      <c r="B11" s="490" t="s">
        <v>969</v>
      </c>
      <c r="C11" s="488">
        <v>-1073338.32</v>
      </c>
      <c r="D11" s="488">
        <v>0</v>
      </c>
      <c r="E11" s="488">
        <v>0</v>
      </c>
      <c r="F11" s="488">
        <v>0</v>
      </c>
      <c r="G11" s="488">
        <v>0</v>
      </c>
      <c r="H11" s="488">
        <v>0</v>
      </c>
      <c r="I11" s="488">
        <v>-1073338.32</v>
      </c>
      <c r="J11" s="488">
        <v>0</v>
      </c>
      <c r="K11" s="488">
        <v>-1073338.32</v>
      </c>
    </row>
    <row r="12" spans="1:11" ht="21" customHeight="1">
      <c r="A12" s="498" t="s">
        <v>967</v>
      </c>
      <c r="B12" s="485">
        <v>4861</v>
      </c>
      <c r="C12" s="497">
        <f aca="true" t="shared" si="0" ref="C12:H12">SUM(C9:C11)</f>
        <v>1489345218.14</v>
      </c>
      <c r="D12" s="497">
        <f t="shared" si="0"/>
        <v>166927196.43</v>
      </c>
      <c r="E12" s="497">
        <f t="shared" si="0"/>
        <v>56041988.38</v>
      </c>
      <c r="F12" s="497">
        <f t="shared" si="0"/>
        <v>37346042.24</v>
      </c>
      <c r="G12" s="497">
        <f t="shared" si="0"/>
        <v>175156250.31</v>
      </c>
      <c r="H12" s="497">
        <f t="shared" si="0"/>
        <v>435471477.36</v>
      </c>
      <c r="I12" s="499">
        <f>SUM(I9:I11)</f>
        <v>1924816695.5000002</v>
      </c>
      <c r="J12" s="500">
        <v>-111733297.87</v>
      </c>
      <c r="K12" s="497">
        <f>SUM(K9:K11)</f>
        <v>1813083397.6300004</v>
      </c>
    </row>
    <row r="13" spans="1:11" ht="21" customHeight="1">
      <c r="A13" s="501" t="s">
        <v>704</v>
      </c>
      <c r="B13" s="502"/>
      <c r="C13" s="503">
        <f aca="true" t="shared" si="1" ref="C13:K13">C12/$I12*100</f>
        <v>77.37595073972071</v>
      </c>
      <c r="D13" s="503">
        <f t="shared" si="1"/>
        <v>8.672368481645892</v>
      </c>
      <c r="E13" s="503">
        <f t="shared" si="1"/>
        <v>2.9115493704423763</v>
      </c>
      <c r="F13" s="503">
        <f t="shared" si="1"/>
        <v>1.9402388979330214</v>
      </c>
      <c r="G13" s="503">
        <f t="shared" si="1"/>
        <v>9.099892510257996</v>
      </c>
      <c r="H13" s="503">
        <f t="shared" si="1"/>
        <v>22.624049260279286</v>
      </c>
      <c r="I13" s="503">
        <f t="shared" si="1"/>
        <v>100</v>
      </c>
      <c r="J13" s="503">
        <f t="shared" si="1"/>
        <v>-5.804879920837116</v>
      </c>
      <c r="K13" s="503">
        <f t="shared" si="1"/>
        <v>94.19512007916289</v>
      </c>
    </row>
    <row r="14" spans="1:11" ht="21" customHeight="1">
      <c r="A14" s="455"/>
      <c r="B14" s="444"/>
      <c r="C14" s="456"/>
      <c r="D14" s="456"/>
      <c r="E14" s="456"/>
      <c r="F14" s="456"/>
      <c r="G14" s="456"/>
      <c r="H14" s="456"/>
      <c r="I14" s="456"/>
      <c r="J14" s="456"/>
      <c r="K14" s="456"/>
    </row>
    <row r="15" spans="1:11" ht="21" customHeight="1">
      <c r="A15" s="455"/>
      <c r="B15" s="444"/>
      <c r="C15" s="456"/>
      <c r="D15" s="456"/>
      <c r="E15" s="456"/>
      <c r="F15" s="456"/>
      <c r="G15" s="456"/>
      <c r="H15" s="456"/>
      <c r="I15" s="456"/>
      <c r="J15" s="456"/>
      <c r="K15" s="456"/>
    </row>
    <row r="16" spans="1:10" ht="21" customHeight="1">
      <c r="A16" s="445"/>
      <c r="B16" s="444"/>
      <c r="C16" s="83"/>
      <c r="D16" s="83"/>
      <c r="E16" s="445"/>
      <c r="F16" s="555"/>
      <c r="G16" s="556"/>
      <c r="H16" s="446"/>
      <c r="I16" s="555"/>
      <c r="J16" s="556"/>
    </row>
    <row r="17" spans="1:11" s="478" customFormat="1" ht="21" customHeight="1">
      <c r="A17" s="477" t="s">
        <v>286</v>
      </c>
      <c r="B17" s="477" t="s">
        <v>740</v>
      </c>
      <c r="C17" s="477" t="s">
        <v>460</v>
      </c>
      <c r="D17" s="563" t="s">
        <v>834</v>
      </c>
      <c r="E17" s="563"/>
      <c r="F17" s="563"/>
      <c r="G17" s="563"/>
      <c r="H17" s="563"/>
      <c r="I17" s="566" t="s">
        <v>835</v>
      </c>
      <c r="J17" s="477" t="s">
        <v>461</v>
      </c>
      <c r="K17" s="566" t="s">
        <v>258</v>
      </c>
    </row>
    <row r="18" spans="1:11" s="478" customFormat="1" ht="21" customHeight="1">
      <c r="A18" s="479" t="s">
        <v>312</v>
      </c>
      <c r="B18" s="481" t="s">
        <v>462</v>
      </c>
      <c r="C18" s="482" t="s">
        <v>463</v>
      </c>
      <c r="D18" s="483" t="s">
        <v>464</v>
      </c>
      <c r="E18" s="483" t="s">
        <v>465</v>
      </c>
      <c r="F18" s="483" t="s">
        <v>466</v>
      </c>
      <c r="G18" s="483" t="s">
        <v>467</v>
      </c>
      <c r="H18" s="483" t="s">
        <v>835</v>
      </c>
      <c r="I18" s="567"/>
      <c r="J18" s="483" t="s">
        <v>468</v>
      </c>
      <c r="K18" s="567"/>
    </row>
    <row r="19" spans="1:11" s="478" customFormat="1" ht="21" customHeight="1">
      <c r="A19" s="504" t="s">
        <v>469</v>
      </c>
      <c r="B19" s="505">
        <v>3314</v>
      </c>
      <c r="C19" s="506">
        <v>563411772.59</v>
      </c>
      <c r="D19" s="506">
        <v>191366366.71</v>
      </c>
      <c r="E19" s="506">
        <v>58726270.83</v>
      </c>
      <c r="F19" s="506">
        <v>24997900.88</v>
      </c>
      <c r="G19" s="506">
        <v>48591836.629999995</v>
      </c>
      <c r="H19" s="506">
        <f>SUM(D19:G19)</f>
        <v>323682375.05</v>
      </c>
      <c r="I19" s="506">
        <f>+C19+H19</f>
        <v>887094147.6400001</v>
      </c>
      <c r="J19" s="507">
        <v>-14134014.15</v>
      </c>
      <c r="K19" s="508">
        <f>I19+J19</f>
        <v>872960133.4900001</v>
      </c>
    </row>
    <row r="20" spans="1:11" s="478" customFormat="1" ht="21" customHeight="1">
      <c r="A20" s="504" t="s">
        <v>470</v>
      </c>
      <c r="B20" s="509" t="s">
        <v>285</v>
      </c>
      <c r="C20" s="512">
        <v>887189704.89</v>
      </c>
      <c r="D20" s="507">
        <v>0</v>
      </c>
      <c r="E20" s="507">
        <v>0</v>
      </c>
      <c r="F20" s="507">
        <v>0</v>
      </c>
      <c r="G20" s="506">
        <v>69889564.04</v>
      </c>
      <c r="H20" s="506">
        <f>SUM(D20:G20)</f>
        <v>69889564.04</v>
      </c>
      <c r="I20" s="506">
        <f>+C20+H20</f>
        <v>957079268.93</v>
      </c>
      <c r="J20" s="507">
        <v>-69889564.04</v>
      </c>
      <c r="K20" s="508">
        <f>I20+J20</f>
        <v>887189704.89</v>
      </c>
    </row>
    <row r="21" spans="1:11" s="478" customFormat="1" ht="21" customHeight="1">
      <c r="A21" s="504" t="s">
        <v>525</v>
      </c>
      <c r="B21" s="509" t="s">
        <v>284</v>
      </c>
      <c r="C21" s="507">
        <v>0</v>
      </c>
      <c r="D21" s="506">
        <v>421247</v>
      </c>
      <c r="E21" s="506">
        <v>49500</v>
      </c>
      <c r="F21" s="506">
        <v>123226</v>
      </c>
      <c r="G21" s="506">
        <f>32555701.59+1017961.7</f>
        <v>33573663.29</v>
      </c>
      <c r="H21" s="506">
        <f>SUM(D21:G21)</f>
        <v>34167636.29</v>
      </c>
      <c r="I21" s="506">
        <f>+C21+H21</f>
        <v>34167636.29</v>
      </c>
      <c r="J21" s="507">
        <v>-27709719.68</v>
      </c>
      <c r="K21" s="508">
        <f>I21+J21</f>
        <v>6457916.609999999</v>
      </c>
    </row>
    <row r="22" spans="1:11" s="478" customFormat="1" ht="21" customHeight="1">
      <c r="A22" s="513" t="s">
        <v>835</v>
      </c>
      <c r="B22" s="514">
        <v>3742</v>
      </c>
      <c r="C22" s="515">
        <f>SUM(C19:C21)</f>
        <v>1450601477.48</v>
      </c>
      <c r="D22" s="506">
        <f>SUM(D19:D21)</f>
        <v>191787613.71</v>
      </c>
      <c r="E22" s="506">
        <f>SUM(E19:E21)</f>
        <v>58775770.83</v>
      </c>
      <c r="F22" s="506">
        <f>SUM(F19:F21)</f>
        <v>25121126.88</v>
      </c>
      <c r="G22" s="506">
        <f>SUM(G19:G21)</f>
        <v>152055063.96</v>
      </c>
      <c r="H22" s="506">
        <f>SUM(D22:G22)</f>
        <v>427739575.38</v>
      </c>
      <c r="I22" s="515">
        <f>+C22+H22</f>
        <v>1878341052.8600001</v>
      </c>
      <c r="J22" s="516">
        <v>-111733297.87</v>
      </c>
      <c r="K22" s="508">
        <f>SUM(K19:K21)</f>
        <v>1766607754.99</v>
      </c>
    </row>
    <row r="23" spans="1:11" s="478" customFormat="1" ht="21" customHeight="1">
      <c r="A23" s="504" t="s">
        <v>965</v>
      </c>
      <c r="B23" s="509" t="s">
        <v>970</v>
      </c>
      <c r="C23" s="512">
        <v>158318498.47</v>
      </c>
      <c r="D23" s="507">
        <v>0</v>
      </c>
      <c r="E23" s="507">
        <v>0</v>
      </c>
      <c r="F23" s="507">
        <v>0</v>
      </c>
      <c r="G23" s="507">
        <v>0</v>
      </c>
      <c r="H23" s="507">
        <v>0</v>
      </c>
      <c r="I23" s="506">
        <f>C23</f>
        <v>158318498.47</v>
      </c>
      <c r="J23" s="516">
        <v>0</v>
      </c>
      <c r="K23" s="506">
        <v>158318498.47</v>
      </c>
    </row>
    <row r="24" spans="1:11" s="478" customFormat="1" ht="21" customHeight="1">
      <c r="A24" s="504" t="s">
        <v>966</v>
      </c>
      <c r="B24" s="509" t="s">
        <v>705</v>
      </c>
      <c r="C24" s="507">
        <v>-1910341.23</v>
      </c>
      <c r="D24" s="507">
        <v>0</v>
      </c>
      <c r="E24" s="507">
        <v>0</v>
      </c>
      <c r="F24" s="507">
        <v>0</v>
      </c>
      <c r="G24" s="507">
        <v>0</v>
      </c>
      <c r="H24" s="507">
        <v>0</v>
      </c>
      <c r="I24" s="507">
        <v>-1910341.23</v>
      </c>
      <c r="J24" s="516">
        <v>0</v>
      </c>
      <c r="K24" s="507">
        <v>-1910341.23</v>
      </c>
    </row>
    <row r="25" spans="1:11" s="478" customFormat="1" ht="21" customHeight="1">
      <c r="A25" s="517" t="s">
        <v>967</v>
      </c>
      <c r="B25" s="505">
        <v>4691</v>
      </c>
      <c r="C25" s="518">
        <f aca="true" t="shared" si="2" ref="C25:I25">SUM(C22:C24)</f>
        <v>1607009634.72</v>
      </c>
      <c r="D25" s="518">
        <f t="shared" si="2"/>
        <v>191787613.71</v>
      </c>
      <c r="E25" s="518">
        <f t="shared" si="2"/>
        <v>58775770.83</v>
      </c>
      <c r="F25" s="518">
        <f t="shared" si="2"/>
        <v>25121126.88</v>
      </c>
      <c r="G25" s="518">
        <f t="shared" si="2"/>
        <v>152055063.96</v>
      </c>
      <c r="H25" s="518">
        <f t="shared" si="2"/>
        <v>427739575.38</v>
      </c>
      <c r="I25" s="518">
        <f t="shared" si="2"/>
        <v>2034749210.1000001</v>
      </c>
      <c r="J25" s="519">
        <v>-111733297.87</v>
      </c>
      <c r="K25" s="518">
        <f>SUM(K22:K24)</f>
        <v>1923015912.23</v>
      </c>
    </row>
    <row r="26" spans="1:11" s="478" customFormat="1" ht="21" customHeight="1">
      <c r="A26" s="520" t="s">
        <v>704</v>
      </c>
      <c r="B26" s="521"/>
      <c r="C26" s="522">
        <f aca="true" t="shared" si="3" ref="C26:K26">C25/$I25*100</f>
        <v>78.9782655642865</v>
      </c>
      <c r="D26" s="522">
        <f t="shared" si="3"/>
        <v>9.425614358664594</v>
      </c>
      <c r="E26" s="522">
        <f t="shared" si="3"/>
        <v>2.8886002529575325</v>
      </c>
      <c r="F26" s="522">
        <f t="shared" si="3"/>
        <v>1.2346055600024237</v>
      </c>
      <c r="G26" s="522">
        <f t="shared" si="3"/>
        <v>7.472914264088944</v>
      </c>
      <c r="H26" s="522">
        <f t="shared" si="3"/>
        <v>21.02173443571349</v>
      </c>
      <c r="I26" s="522">
        <f t="shared" si="3"/>
        <v>100</v>
      </c>
      <c r="J26" s="522">
        <f t="shared" si="3"/>
        <v>-5.491256480915834</v>
      </c>
      <c r="K26" s="522">
        <f t="shared" si="3"/>
        <v>94.50874351908416</v>
      </c>
    </row>
    <row r="27" spans="1:11" ht="21" customHeight="1">
      <c r="A27" s="438"/>
      <c r="B27" s="439"/>
      <c r="C27" s="440"/>
      <c r="D27" s="440"/>
      <c r="E27" s="440"/>
      <c r="F27" s="440"/>
      <c r="G27" s="440"/>
      <c r="H27" s="440"/>
      <c r="I27" s="440"/>
      <c r="J27" s="440"/>
      <c r="K27" s="441"/>
    </row>
    <row r="28" spans="1:11" ht="21" customHeight="1">
      <c r="A28" s="438"/>
      <c r="B28" s="453"/>
      <c r="C28" s="440"/>
      <c r="D28" s="454"/>
      <c r="E28" s="454"/>
      <c r="F28" s="454"/>
      <c r="G28" s="440"/>
      <c r="H28" s="440"/>
      <c r="I28" s="440"/>
      <c r="J28" s="440"/>
      <c r="K28" s="441"/>
    </row>
    <row r="29" spans="1:11" ht="21" customHeight="1">
      <c r="A29" s="438"/>
      <c r="B29" s="453"/>
      <c r="C29" s="454"/>
      <c r="D29" s="440"/>
      <c r="E29" s="440"/>
      <c r="F29" s="440"/>
      <c r="G29" s="440"/>
      <c r="H29" s="440"/>
      <c r="I29" s="440"/>
      <c r="J29" s="440"/>
      <c r="K29" s="441"/>
    </row>
    <row r="30" spans="1:11" ht="21" customHeight="1">
      <c r="A30" s="438"/>
      <c r="B30" s="439"/>
      <c r="C30" s="440"/>
      <c r="D30" s="440"/>
      <c r="E30" s="440"/>
      <c r="F30" s="440"/>
      <c r="G30" s="440"/>
      <c r="H30" s="440"/>
      <c r="I30" s="440"/>
      <c r="J30" s="441"/>
      <c r="K30" s="441"/>
    </row>
    <row r="31" spans="1:11" ht="21" customHeight="1">
      <c r="A31" s="438"/>
      <c r="B31" s="439"/>
      <c r="C31" s="440"/>
      <c r="D31" s="440"/>
      <c r="E31" s="440"/>
      <c r="F31" s="440"/>
      <c r="G31" s="440"/>
      <c r="H31" s="440"/>
      <c r="I31" s="440"/>
      <c r="J31" s="441"/>
      <c r="K31" s="441"/>
    </row>
    <row r="32" spans="1:11" ht="21" customHeight="1">
      <c r="A32" s="438"/>
      <c r="B32" s="453"/>
      <c r="C32" s="440"/>
      <c r="D32" s="454"/>
      <c r="E32" s="454"/>
      <c r="F32" s="454"/>
      <c r="G32" s="440"/>
      <c r="H32" s="440"/>
      <c r="I32" s="440"/>
      <c r="J32" s="440"/>
      <c r="K32" s="441"/>
    </row>
    <row r="33" spans="1:11" ht="27.75" customHeight="1">
      <c r="A33" s="438"/>
      <c r="B33" s="439"/>
      <c r="C33" s="440"/>
      <c r="D33" s="440"/>
      <c r="E33" s="440"/>
      <c r="F33" s="440"/>
      <c r="G33" s="440"/>
      <c r="H33" s="440"/>
      <c r="I33" s="440"/>
      <c r="J33" s="441"/>
      <c r="K33" s="441"/>
    </row>
    <row r="34" spans="1:11" ht="21" customHeight="1">
      <c r="A34" s="559" t="s">
        <v>930</v>
      </c>
      <c r="B34" s="559"/>
      <c r="C34" s="559"/>
      <c r="D34" s="559"/>
      <c r="E34" s="559"/>
      <c r="F34" s="559"/>
      <c r="G34" s="559"/>
      <c r="H34" s="559"/>
      <c r="I34" s="559"/>
      <c r="J34" s="559"/>
      <c r="K34" s="559"/>
    </row>
    <row r="35" ht="21" customHeight="1"/>
    <row r="36" spans="1:11" ht="21" customHeight="1">
      <c r="A36" s="559" t="s">
        <v>931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9"/>
    </row>
  </sheetData>
  <mergeCells count="11">
    <mergeCell ref="A34:K34"/>
    <mergeCell ref="A36:K36"/>
    <mergeCell ref="I16:J16"/>
    <mergeCell ref="F16:G16"/>
    <mergeCell ref="D17:H17"/>
    <mergeCell ref="I17:I18"/>
    <mergeCell ref="K17:K18"/>
    <mergeCell ref="A1:K1"/>
    <mergeCell ref="D4:H4"/>
    <mergeCell ref="I4:I5"/>
    <mergeCell ref="K4:K5"/>
  </mergeCells>
  <printOptions/>
  <pageMargins left="0.2362204724409449" right="0.07874015748031496" top="0.7874015748031497" bottom="0.5118110236220472" header="0.4724409448818898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9">
      <selection activeCell="C40" sqref="C40"/>
    </sheetView>
  </sheetViews>
  <sheetFormatPr defaultColWidth="9.33203125" defaultRowHeight="21"/>
  <cols>
    <col min="1" max="1" width="40.33203125" style="24" customWidth="1"/>
    <col min="2" max="2" width="11.5" style="24" customWidth="1"/>
    <col min="3" max="3" width="20" style="24" customWidth="1"/>
    <col min="4" max="4" width="18.66015625" style="24" customWidth="1"/>
    <col min="5" max="5" width="19.66015625" style="24" customWidth="1"/>
    <col min="6" max="6" width="5" style="24" customWidth="1"/>
    <col min="7" max="16384" width="9.33203125" style="24" customWidth="1"/>
  </cols>
  <sheetData>
    <row r="1" spans="1:5" ht="24" customHeight="1">
      <c r="A1" s="511" t="s">
        <v>683</v>
      </c>
      <c r="B1" s="511"/>
      <c r="C1" s="511"/>
      <c r="D1" s="511"/>
      <c r="E1" s="511"/>
    </row>
    <row r="2" ht="9" customHeight="1"/>
    <row r="3" ht="24" customHeight="1">
      <c r="A3" s="32" t="s">
        <v>698</v>
      </c>
    </row>
    <row r="4" ht="24" customHeight="1">
      <c r="A4" s="24" t="s">
        <v>437</v>
      </c>
    </row>
    <row r="5" ht="24" customHeight="1">
      <c r="A5" s="24" t="s">
        <v>350</v>
      </c>
    </row>
    <row r="6" ht="7.5" customHeight="1">
      <c r="A6" s="24" t="s">
        <v>61</v>
      </c>
    </row>
    <row r="7" ht="5.25" customHeight="1">
      <c r="C7" s="332"/>
    </row>
    <row r="8" spans="1:5" ht="24" customHeight="1">
      <c r="A8" s="21"/>
      <c r="B8" s="21" t="s">
        <v>839</v>
      </c>
      <c r="C8" s="21" t="s">
        <v>844</v>
      </c>
      <c r="D8" s="21" t="s">
        <v>844</v>
      </c>
      <c r="E8" s="21" t="s">
        <v>844</v>
      </c>
    </row>
    <row r="9" spans="1:5" ht="24" customHeight="1">
      <c r="A9" s="26" t="s">
        <v>180</v>
      </c>
      <c r="B9" s="26" t="s">
        <v>842</v>
      </c>
      <c r="C9" s="26"/>
      <c r="D9" s="26"/>
      <c r="E9" s="26"/>
    </row>
    <row r="10" spans="1:5" ht="24" customHeight="1">
      <c r="A10" s="27"/>
      <c r="B10" s="27" t="s">
        <v>843</v>
      </c>
      <c r="C10" s="27" t="s">
        <v>313</v>
      </c>
      <c r="D10" s="27" t="s">
        <v>841</v>
      </c>
      <c r="E10" s="27" t="s">
        <v>216</v>
      </c>
    </row>
    <row r="11" spans="1:5" ht="24" customHeight="1">
      <c r="A11" s="28" t="s">
        <v>206</v>
      </c>
      <c r="B11" s="26" t="s">
        <v>918</v>
      </c>
      <c r="C11" s="29">
        <v>75000000</v>
      </c>
      <c r="D11" s="29">
        <v>0</v>
      </c>
      <c r="E11" s="29">
        <f>SUM(C11:D11)</f>
        <v>75000000</v>
      </c>
    </row>
    <row r="12" spans="1:5" ht="24" customHeight="1">
      <c r="A12" s="28" t="s">
        <v>207</v>
      </c>
      <c r="B12" s="26" t="s">
        <v>246</v>
      </c>
      <c r="C12" s="29">
        <v>1040000</v>
      </c>
      <c r="D12" s="29">
        <v>0</v>
      </c>
      <c r="E12" s="29">
        <f>SUM(C12:D12)</f>
        <v>1040000</v>
      </c>
    </row>
    <row r="13" spans="1:5" ht="24" customHeight="1">
      <c r="A13" s="28" t="s">
        <v>208</v>
      </c>
      <c r="B13" s="26" t="s">
        <v>246</v>
      </c>
      <c r="C13" s="29">
        <v>9933026.75</v>
      </c>
      <c r="D13" s="29">
        <v>-280000</v>
      </c>
      <c r="E13" s="29">
        <f>SUM(C13:D13)</f>
        <v>9653026.75</v>
      </c>
    </row>
    <row r="14" spans="1:5" ht="24" customHeight="1">
      <c r="A14" s="28" t="s">
        <v>209</v>
      </c>
      <c r="B14" s="26" t="s">
        <v>918</v>
      </c>
      <c r="C14" s="29">
        <v>3000000</v>
      </c>
      <c r="D14" s="29">
        <v>0</v>
      </c>
      <c r="E14" s="29">
        <f>SUM(C14:D14)</f>
        <v>3000000</v>
      </c>
    </row>
    <row r="15" spans="1:5" ht="24" customHeight="1">
      <c r="A15" s="20" t="s">
        <v>210</v>
      </c>
      <c r="B15" s="27" t="s">
        <v>246</v>
      </c>
      <c r="C15" s="30">
        <v>5463000</v>
      </c>
      <c r="D15" s="30">
        <v>-1353000</v>
      </c>
      <c r="E15" s="30">
        <f>SUM(C15:D15)</f>
        <v>4110000</v>
      </c>
    </row>
    <row r="16" spans="1:5" ht="24" customHeight="1">
      <c r="A16" s="51" t="s">
        <v>292</v>
      </c>
      <c r="B16" s="140"/>
      <c r="C16" s="29">
        <f>SUM(C11:C15)</f>
        <v>94436026.75</v>
      </c>
      <c r="D16" s="29">
        <f>SUM(D11:D15)</f>
        <v>-1633000</v>
      </c>
      <c r="E16" s="29">
        <f>SUM(E11:E15)</f>
        <v>92803026.75</v>
      </c>
    </row>
    <row r="17" spans="1:5" ht="24" customHeight="1">
      <c r="A17" s="37" t="s">
        <v>211</v>
      </c>
      <c r="B17" s="52"/>
      <c r="C17" s="30">
        <v>-11040000</v>
      </c>
      <c r="D17" s="30">
        <v>0</v>
      </c>
      <c r="E17" s="30">
        <f>SUM(C17:D17)</f>
        <v>-11040000</v>
      </c>
    </row>
    <row r="18" spans="1:5" ht="24" customHeight="1" thickBot="1">
      <c r="A18" s="338" t="s">
        <v>212</v>
      </c>
      <c r="B18" s="45"/>
      <c r="C18" s="31">
        <f>SUM(C16:C17)</f>
        <v>83396026.75</v>
      </c>
      <c r="D18" s="31">
        <f>SUM(D16:D17)</f>
        <v>-1633000</v>
      </c>
      <c r="E18" s="31">
        <f>SUM(E16:E17)</f>
        <v>81763026.75</v>
      </c>
    </row>
    <row r="19" spans="1:5" ht="12" customHeight="1" thickTop="1">
      <c r="A19" s="353"/>
      <c r="B19" s="53"/>
      <c r="C19" s="352"/>
      <c r="D19" s="38"/>
      <c r="E19" s="352"/>
    </row>
    <row r="20" spans="1:5" ht="24" customHeight="1">
      <c r="A20" s="24" t="s">
        <v>848</v>
      </c>
      <c r="C20" s="23"/>
      <c r="D20" s="23"/>
      <c r="E20" s="23"/>
    </row>
    <row r="21" spans="1:5" ht="24" customHeight="1">
      <c r="A21" s="24" t="s">
        <v>480</v>
      </c>
      <c r="C21" s="23"/>
      <c r="D21" s="23"/>
      <c r="E21" s="23"/>
    </row>
    <row r="22" spans="3:5" ht="15.75" customHeight="1">
      <c r="C22" s="23"/>
      <c r="D22" s="23"/>
      <c r="E22" s="23"/>
    </row>
    <row r="23" ht="24" customHeight="1">
      <c r="A23" s="24" t="s">
        <v>452</v>
      </c>
    </row>
    <row r="24" ht="23.25">
      <c r="A24" s="24" t="s">
        <v>458</v>
      </c>
    </row>
    <row r="25" ht="23.25">
      <c r="A25" s="24" t="s">
        <v>475</v>
      </c>
    </row>
    <row r="26" ht="23.25">
      <c r="A26" s="24" t="s">
        <v>517</v>
      </c>
    </row>
    <row r="27" ht="23.25">
      <c r="A27" s="24" t="s">
        <v>518</v>
      </c>
    </row>
    <row r="28" ht="23.25">
      <c r="A28" s="24" t="s">
        <v>513</v>
      </c>
    </row>
    <row r="29" ht="23.25">
      <c r="A29" s="24" t="s">
        <v>156</v>
      </c>
    </row>
    <row r="30" ht="23.25">
      <c r="A30" s="24" t="s">
        <v>503</v>
      </c>
    </row>
    <row r="31" ht="24" customHeight="1">
      <c r="A31" s="24" t="s">
        <v>936</v>
      </c>
    </row>
    <row r="32" ht="24" customHeight="1">
      <c r="A32" s="24" t="s">
        <v>937</v>
      </c>
    </row>
    <row r="33" ht="24" customHeight="1">
      <c r="A33" s="24" t="s">
        <v>351</v>
      </c>
    </row>
    <row r="35" spans="1:5" ht="23.25">
      <c r="A35" s="510" t="s">
        <v>930</v>
      </c>
      <c r="B35" s="510"/>
      <c r="C35" s="510"/>
      <c r="D35" s="510"/>
      <c r="E35" s="510"/>
    </row>
    <row r="37" spans="1:5" ht="23.25">
      <c r="A37" s="568" t="s">
        <v>932</v>
      </c>
      <c r="B37" s="568"/>
      <c r="C37" s="568"/>
      <c r="D37" s="568"/>
      <c r="E37" s="568"/>
    </row>
    <row r="38" spans="2:4" ht="23.25">
      <c r="B38" s="23"/>
      <c r="C38" s="23"/>
      <c r="D38" s="23"/>
    </row>
    <row r="39" spans="2:4" ht="23.25">
      <c r="B39" s="23"/>
      <c r="C39" s="23"/>
      <c r="D39" s="23"/>
    </row>
    <row r="40" spans="2:4" ht="23.25">
      <c r="B40" s="23"/>
      <c r="C40" s="23"/>
      <c r="D40" s="23"/>
    </row>
    <row r="41" spans="3:5" ht="23.25">
      <c r="C41" s="23"/>
      <c r="D41" s="23"/>
      <c r="E41" s="23"/>
    </row>
    <row r="42" spans="1:5" ht="23.25">
      <c r="A42" s="32"/>
      <c r="C42" s="23"/>
      <c r="D42" s="23"/>
      <c r="E42" s="23"/>
    </row>
    <row r="43" spans="1:5" ht="23.25">
      <c r="A43" s="32"/>
      <c r="C43" s="23"/>
      <c r="D43" s="23"/>
      <c r="E43" s="23"/>
    </row>
    <row r="44" spans="3:5" ht="23.25">
      <c r="C44" s="23"/>
      <c r="D44" s="23"/>
      <c r="E44" s="23"/>
    </row>
    <row r="45" spans="3:5" ht="23.25">
      <c r="C45" s="23"/>
      <c r="D45" s="23"/>
      <c r="E45" s="23"/>
    </row>
    <row r="46" spans="3:5" ht="23.25">
      <c r="C46" s="23"/>
      <c r="D46" s="23"/>
      <c r="E46" s="23"/>
    </row>
    <row r="47" spans="3:5" ht="23.25">
      <c r="C47" s="23"/>
      <c r="D47" s="23"/>
      <c r="E47" s="23"/>
    </row>
    <row r="48" spans="3:5" ht="23.25">
      <c r="C48" s="23"/>
      <c r="D48" s="23"/>
      <c r="E48" s="23"/>
    </row>
  </sheetData>
  <mergeCells count="3">
    <mergeCell ref="A37:E37"/>
    <mergeCell ref="A35:E35"/>
    <mergeCell ref="A1:E1"/>
  </mergeCells>
  <printOptions/>
  <pageMargins left="0.5118110236220472" right="0.2362204724409449" top="0.5511811023622047" bottom="0.5905511811023623" header="0.3937007874015748" footer="0.5118110236220472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11" sqref="F11"/>
    </sheetView>
  </sheetViews>
  <sheetFormatPr defaultColWidth="9.33203125" defaultRowHeight="21"/>
  <cols>
    <col min="1" max="1" width="10.66015625" style="24" customWidth="1"/>
    <col min="2" max="2" width="3.16015625" style="24" customWidth="1"/>
    <col min="3" max="3" width="13" style="24" customWidth="1"/>
    <col min="4" max="4" width="5" style="24" customWidth="1"/>
    <col min="5" max="5" width="11.33203125" style="24" customWidth="1"/>
    <col min="6" max="6" width="22.33203125" style="24" customWidth="1"/>
    <col min="7" max="7" width="19.5" style="24" customWidth="1"/>
    <col min="8" max="8" width="5" style="24" customWidth="1"/>
    <col min="9" max="9" width="19.33203125" style="24" customWidth="1"/>
    <col min="10" max="10" width="5.83203125" style="24" customWidth="1"/>
    <col min="11" max="16384" width="9.33203125" style="24" customWidth="1"/>
  </cols>
  <sheetData>
    <row r="1" spans="1:10" ht="22.5" customHeight="1">
      <c r="A1" s="511" t="s">
        <v>853</v>
      </c>
      <c r="B1" s="511"/>
      <c r="C1" s="511"/>
      <c r="D1" s="511"/>
      <c r="E1" s="511"/>
      <c r="F1" s="511"/>
      <c r="G1" s="511"/>
      <c r="H1" s="511"/>
      <c r="I1" s="511"/>
      <c r="J1" s="4"/>
    </row>
    <row r="2" ht="22.5" customHeight="1">
      <c r="I2" s="77"/>
    </row>
    <row r="3" ht="22.5" customHeight="1">
      <c r="A3" s="32" t="s">
        <v>738</v>
      </c>
    </row>
    <row r="4" spans="7:9" ht="22.5" customHeight="1">
      <c r="G4" s="57" t="s">
        <v>436</v>
      </c>
      <c r="H4" s="25" t="s">
        <v>826</v>
      </c>
      <c r="I4" s="57" t="s">
        <v>217</v>
      </c>
    </row>
    <row r="5" spans="7:9" ht="22.5" customHeight="1">
      <c r="G5" s="57"/>
      <c r="H5" s="25"/>
      <c r="I5" s="57"/>
    </row>
    <row r="6" spans="3:9" ht="22.5" customHeight="1">
      <c r="C6" s="24" t="s">
        <v>912</v>
      </c>
      <c r="E6" s="138" t="s">
        <v>913</v>
      </c>
      <c r="G6" s="23">
        <v>262708417.6</v>
      </c>
      <c r="H6" s="38"/>
      <c r="I6" s="23">
        <v>191604836.64</v>
      </c>
    </row>
    <row r="7" spans="5:9" ht="22.5" customHeight="1">
      <c r="E7" s="138" t="s">
        <v>152</v>
      </c>
      <c r="G7" s="23"/>
      <c r="H7" s="38"/>
      <c r="I7" s="23"/>
    </row>
    <row r="8" spans="5:9" ht="22.5" customHeight="1">
      <c r="E8" s="24" t="s">
        <v>153</v>
      </c>
      <c r="G8" s="23">
        <v>1438429738.41</v>
      </c>
      <c r="H8" s="38"/>
      <c r="I8" s="23">
        <v>1459804288.19</v>
      </c>
    </row>
    <row r="9" spans="3:9" ht="22.5" customHeight="1">
      <c r="C9" s="24" t="s">
        <v>914</v>
      </c>
      <c r="E9" s="138" t="s">
        <v>915</v>
      </c>
      <c r="G9" s="149">
        <v>0</v>
      </c>
      <c r="H9" s="38"/>
      <c r="I9" s="149">
        <v>3526111.6</v>
      </c>
    </row>
    <row r="10" spans="7:9" ht="22.5" customHeight="1">
      <c r="G10" s="23">
        <f>SUM(G6:G9)</f>
        <v>1701138156.01</v>
      </c>
      <c r="H10" s="38"/>
      <c r="I10" s="23">
        <f>SUM(I6:I9)</f>
        <v>1654935236.4299998</v>
      </c>
    </row>
    <row r="11" spans="3:9" ht="22.5" customHeight="1">
      <c r="C11" s="24" t="s">
        <v>476</v>
      </c>
      <c r="E11" s="138"/>
      <c r="G11" s="23">
        <v>24851820.97</v>
      </c>
      <c r="H11" s="38"/>
      <c r="I11" s="23">
        <v>20103153.97</v>
      </c>
    </row>
    <row r="12" spans="4:9" ht="22.5" customHeight="1" thickBot="1">
      <c r="D12" s="24" t="s">
        <v>835</v>
      </c>
      <c r="G12" s="34">
        <f>SUM(G10:G11)</f>
        <v>1725989976.98</v>
      </c>
      <c r="H12" s="38"/>
      <c r="I12" s="34">
        <f>SUM(I10:I11)</f>
        <v>1675038390.3999999</v>
      </c>
    </row>
    <row r="13" ht="22.5" customHeight="1" thickTop="1"/>
    <row r="14" ht="24.75" customHeight="1">
      <c r="A14" s="354" t="s">
        <v>938</v>
      </c>
    </row>
    <row r="15" spans="1:9" ht="22.5" customHeight="1">
      <c r="A15" s="24" t="s">
        <v>403</v>
      </c>
      <c r="G15" s="57" t="s">
        <v>436</v>
      </c>
      <c r="H15" s="25" t="s">
        <v>826</v>
      </c>
      <c r="I15" s="57" t="s">
        <v>217</v>
      </c>
    </row>
    <row r="16" spans="1:9" ht="22.5" customHeight="1">
      <c r="A16" s="24" t="s">
        <v>532</v>
      </c>
      <c r="G16" s="23">
        <v>22095937.46</v>
      </c>
      <c r="H16" s="25"/>
      <c r="I16" s="23">
        <v>23032499.96</v>
      </c>
    </row>
    <row r="17" spans="1:9" ht="22.5" customHeight="1">
      <c r="A17" s="24" t="s">
        <v>530</v>
      </c>
      <c r="G17" s="36">
        <v>-2994687.48</v>
      </c>
      <c r="H17" s="25"/>
      <c r="I17" s="36">
        <v>-3237499.98</v>
      </c>
    </row>
    <row r="18" spans="1:10" ht="22.5" customHeight="1" thickBot="1">
      <c r="A18" s="24" t="s">
        <v>531</v>
      </c>
      <c r="G18" s="34">
        <f>SUM(G16:G17)</f>
        <v>19101249.98</v>
      </c>
      <c r="H18" s="25"/>
      <c r="I18" s="34">
        <f>SUM(I16:I17)</f>
        <v>19794999.98</v>
      </c>
      <c r="J18" s="25"/>
    </row>
    <row r="19" spans="7:10" ht="24" thickTop="1">
      <c r="G19" s="57"/>
      <c r="H19" s="25"/>
      <c r="I19" s="57"/>
      <c r="J19" s="25"/>
    </row>
    <row r="20" spans="1:10" ht="24" customHeight="1">
      <c r="A20" s="24" t="s">
        <v>622</v>
      </c>
      <c r="B20" s="23"/>
      <c r="C20" s="23"/>
      <c r="D20" s="23"/>
      <c r="F20" s="53"/>
      <c r="G20" s="38"/>
      <c r="H20" s="38"/>
      <c r="I20" s="38"/>
      <c r="J20" s="38"/>
    </row>
    <row r="21" spans="1:10" ht="22.5" customHeight="1">
      <c r="A21" s="24" t="s">
        <v>623</v>
      </c>
      <c r="B21" s="23"/>
      <c r="C21" s="23"/>
      <c r="D21" s="23"/>
      <c r="F21" s="53"/>
      <c r="G21" s="38"/>
      <c r="H21" s="38"/>
      <c r="I21" s="38"/>
      <c r="J21" s="38"/>
    </row>
    <row r="22" spans="1:10" ht="22.5" customHeight="1">
      <c r="A22" s="24" t="s">
        <v>624</v>
      </c>
      <c r="B22" s="23"/>
      <c r="C22" s="23"/>
      <c r="D22" s="23"/>
      <c r="F22" s="53"/>
      <c r="G22" s="38"/>
      <c r="H22" s="38"/>
      <c r="I22" s="38"/>
      <c r="J22" s="38"/>
    </row>
    <row r="23" spans="1:10" ht="22.5" customHeight="1">
      <c r="A23" s="24" t="s">
        <v>625</v>
      </c>
      <c r="B23" s="23"/>
      <c r="C23" s="23"/>
      <c r="D23" s="23"/>
      <c r="F23" s="53"/>
      <c r="G23" s="366"/>
      <c r="H23" s="38"/>
      <c r="I23" s="366"/>
      <c r="J23" s="38"/>
    </row>
    <row r="24" spans="1:10" ht="22.5" customHeight="1">
      <c r="A24" s="24" t="s">
        <v>626</v>
      </c>
      <c r="B24" s="23"/>
      <c r="C24" s="23"/>
      <c r="D24" s="23"/>
      <c r="F24" s="53"/>
      <c r="G24" s="38"/>
      <c r="H24" s="38"/>
      <c r="I24" s="38"/>
      <c r="J24" s="38"/>
    </row>
    <row r="25" spans="3:10" ht="22.5" customHeight="1">
      <c r="C25" s="53"/>
      <c r="D25" s="53"/>
      <c r="E25" s="365"/>
      <c r="F25" s="53"/>
      <c r="G25" s="38"/>
      <c r="H25" s="38"/>
      <c r="I25" s="38"/>
      <c r="J25" s="38"/>
    </row>
    <row r="26" spans="3:10" ht="22.5" customHeight="1">
      <c r="C26" s="53"/>
      <c r="D26" s="53"/>
      <c r="E26" s="53"/>
      <c r="F26" s="53"/>
      <c r="G26" s="38"/>
      <c r="H26" s="38"/>
      <c r="I26" s="38"/>
      <c r="J26" s="38"/>
    </row>
    <row r="27" spans="3:10" ht="22.5" customHeight="1">
      <c r="C27" s="53"/>
      <c r="D27" s="53"/>
      <c r="E27" s="53"/>
      <c r="F27" s="53"/>
      <c r="G27" s="53"/>
      <c r="H27" s="53"/>
      <c r="I27" s="53"/>
      <c r="J27" s="53"/>
    </row>
    <row r="28" ht="22.5" customHeight="1">
      <c r="J28" s="53"/>
    </row>
    <row r="29" ht="22.5" customHeight="1">
      <c r="J29" s="53"/>
    </row>
    <row r="30" ht="22.5" customHeight="1">
      <c r="J30" s="53"/>
    </row>
    <row r="31" ht="22.5" customHeight="1"/>
    <row r="32" spans="1:9" ht="22.5" customHeight="1">
      <c r="A32" s="568" t="s">
        <v>930</v>
      </c>
      <c r="B32" s="568"/>
      <c r="C32" s="568"/>
      <c r="D32" s="568"/>
      <c r="E32" s="568"/>
      <c r="F32" s="568"/>
      <c r="G32" s="568"/>
      <c r="H32" s="568"/>
      <c r="I32" s="568"/>
    </row>
    <row r="33" spans="3:5" ht="22.5" customHeight="1">
      <c r="C33" s="23"/>
      <c r="D33" s="23"/>
      <c r="E33" s="23"/>
    </row>
    <row r="34" spans="1:9" ht="22.5" customHeight="1">
      <c r="A34" s="568" t="s">
        <v>932</v>
      </c>
      <c r="B34" s="568"/>
      <c r="C34" s="568"/>
      <c r="D34" s="568"/>
      <c r="E34" s="568"/>
      <c r="F34" s="568"/>
      <c r="G34" s="568"/>
      <c r="H34" s="568"/>
      <c r="I34" s="568"/>
    </row>
  </sheetData>
  <mergeCells count="3">
    <mergeCell ref="A32:I32"/>
    <mergeCell ref="A34:I34"/>
    <mergeCell ref="A1:I1"/>
  </mergeCells>
  <printOptions/>
  <pageMargins left="0.5905511811023623" right="0.2362204724409449" top="0.76" bottom="0.6692913385826772" header="0.3937007874015748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0" sqref="A10"/>
    </sheetView>
  </sheetViews>
  <sheetFormatPr defaultColWidth="9.33203125" defaultRowHeight="21"/>
  <cols>
    <col min="1" max="1" width="66.66015625" style="24" customWidth="1"/>
    <col min="2" max="2" width="19" style="23" customWidth="1"/>
    <col min="3" max="3" width="5.66015625" style="23" customWidth="1"/>
    <col min="4" max="4" width="21.33203125" style="23" customWidth="1"/>
    <col min="5" max="5" width="4.33203125" style="24" customWidth="1"/>
    <col min="6" max="16384" width="9.33203125" style="24" customWidth="1"/>
  </cols>
  <sheetData>
    <row r="1" spans="1:4" ht="27" customHeight="1">
      <c r="A1" s="511" t="s">
        <v>706</v>
      </c>
      <c r="B1" s="511"/>
      <c r="C1" s="511"/>
      <c r="D1" s="511"/>
    </row>
    <row r="2" ht="15" customHeight="1"/>
    <row r="3" ht="27" customHeight="1">
      <c r="A3" s="32" t="s">
        <v>939</v>
      </c>
    </row>
    <row r="4" spans="2:4" ht="27" customHeight="1">
      <c r="B4" s="57" t="s">
        <v>436</v>
      </c>
      <c r="C4" s="25" t="s">
        <v>826</v>
      </c>
      <c r="D4" s="57" t="s">
        <v>312</v>
      </c>
    </row>
    <row r="5" ht="27" customHeight="1">
      <c r="A5" s="24" t="s">
        <v>940</v>
      </c>
    </row>
    <row r="6" spans="1:4" ht="27" customHeight="1">
      <c r="A6" s="24" t="s">
        <v>941</v>
      </c>
      <c r="B6" s="23">
        <v>2167614213</v>
      </c>
      <c r="D6" s="23">
        <v>1896265876.3</v>
      </c>
    </row>
    <row r="7" spans="1:4" ht="27" customHeight="1">
      <c r="A7" s="24" t="s">
        <v>942</v>
      </c>
      <c r="B7" s="23">
        <v>774459309.18</v>
      </c>
      <c r="D7" s="23">
        <v>974360661.05</v>
      </c>
    </row>
    <row r="8" spans="1:4" ht="23.25">
      <c r="A8" s="24" t="s">
        <v>943</v>
      </c>
      <c r="B8" s="23">
        <v>262500000</v>
      </c>
      <c r="D8" s="23">
        <v>237500000</v>
      </c>
    </row>
    <row r="9" spans="1:4" ht="27" customHeight="1">
      <c r="A9" s="24" t="s">
        <v>849</v>
      </c>
      <c r="B9" s="33">
        <f>SUM(B6:B8)</f>
        <v>3204573522.18</v>
      </c>
      <c r="D9" s="33">
        <f>SUM(D6:D8)</f>
        <v>3108126537.35</v>
      </c>
    </row>
    <row r="10" ht="27" customHeight="1">
      <c r="A10" s="24" t="s">
        <v>944</v>
      </c>
    </row>
    <row r="11" spans="1:4" ht="27" customHeight="1">
      <c r="A11" s="24" t="s">
        <v>945</v>
      </c>
      <c r="B11" s="23">
        <v>37369290</v>
      </c>
      <c r="D11" s="23">
        <v>42409402</v>
      </c>
    </row>
    <row r="12" spans="1:4" ht="27" customHeight="1">
      <c r="A12" s="24" t="s">
        <v>946</v>
      </c>
      <c r="B12" s="23">
        <v>116541479.95</v>
      </c>
      <c r="D12" s="23">
        <v>85685967.95</v>
      </c>
    </row>
    <row r="13" spans="1:4" ht="27" customHeight="1">
      <c r="A13" s="24" t="s">
        <v>947</v>
      </c>
      <c r="B13" s="23">
        <v>25100000</v>
      </c>
      <c r="D13" s="23">
        <v>25100000</v>
      </c>
    </row>
    <row r="14" spans="1:4" ht="21" customHeight="1">
      <c r="A14" s="24" t="s">
        <v>849</v>
      </c>
      <c r="B14" s="33">
        <f>SUM(B11:B13)</f>
        <v>179010769.95</v>
      </c>
      <c r="D14" s="33">
        <f>SUM(D11:D13)</f>
        <v>153195369.95</v>
      </c>
    </row>
    <row r="15" spans="1:4" ht="27" customHeight="1" thickBot="1">
      <c r="A15" s="24" t="s">
        <v>852</v>
      </c>
      <c r="B15" s="34">
        <f>B9+B14</f>
        <v>3383584292.1299996</v>
      </c>
      <c r="D15" s="34">
        <f>D9+D14</f>
        <v>3261321907.2999997</v>
      </c>
    </row>
    <row r="16" ht="21" customHeight="1" thickTop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16.5" customHeight="1"/>
    <row r="29" ht="16.5" customHeight="1"/>
    <row r="30" ht="13.5" customHeight="1"/>
    <row r="31" spans="1:5" ht="27" customHeight="1">
      <c r="A31" s="568" t="s">
        <v>930</v>
      </c>
      <c r="B31" s="568"/>
      <c r="C31" s="568"/>
      <c r="D31" s="568"/>
      <c r="E31" s="10"/>
    </row>
    <row r="32" spans="2:5" ht="21" customHeight="1">
      <c r="B32" s="24"/>
      <c r="E32" s="23"/>
    </row>
    <row r="33" spans="1:5" ht="27" customHeight="1">
      <c r="A33" s="568" t="s">
        <v>932</v>
      </c>
      <c r="B33" s="568"/>
      <c r="C33" s="568"/>
      <c r="D33" s="568"/>
      <c r="E33" s="10"/>
    </row>
  </sheetData>
  <mergeCells count="3">
    <mergeCell ref="A1:D1"/>
    <mergeCell ref="A31:D31"/>
    <mergeCell ref="A33:D33"/>
  </mergeCells>
  <printOptions/>
  <pageMargins left="0.5905511811023623" right="0.2362204724409449" top="0.76" bottom="0.6692913385826772" header="0.3937007874015748" footer="0.5118110236220472"/>
  <pageSetup horizontalDpi="180" verticalDpi="18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workbookViewId="0" topLeftCell="A1">
      <selection activeCell="A1" sqref="A1:L1"/>
    </sheetView>
  </sheetViews>
  <sheetFormatPr defaultColWidth="9.33203125" defaultRowHeight="21"/>
  <cols>
    <col min="1" max="1" width="3" style="101" customWidth="1"/>
    <col min="2" max="2" width="21.5" style="101" customWidth="1"/>
    <col min="3" max="3" width="10" style="101" customWidth="1"/>
    <col min="4" max="4" width="16.5" style="101" customWidth="1"/>
    <col min="5" max="5" width="11" style="101" customWidth="1"/>
    <col min="6" max="6" width="7.66015625" style="101" customWidth="1"/>
    <col min="7" max="7" width="17.16015625" style="243" customWidth="1"/>
    <col min="8" max="8" width="19" style="244" customWidth="1"/>
    <col min="9" max="9" width="17.83203125" style="244" customWidth="1"/>
    <col min="10" max="10" width="18.83203125" style="244" customWidth="1"/>
    <col min="11" max="12" width="12.5" style="101" customWidth="1"/>
    <col min="13" max="13" width="2" style="101" customWidth="1"/>
    <col min="14" max="16384" width="9.33203125" style="101" customWidth="1"/>
  </cols>
  <sheetData>
    <row r="1" spans="1:12" ht="28.5" customHeight="1">
      <c r="A1" s="468">
        <v>-10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spans="7:10" s="238" customFormat="1" ht="28.5" customHeight="1">
      <c r="G2" s="239"/>
      <c r="H2" s="240"/>
      <c r="I2" s="240"/>
      <c r="J2" s="240"/>
    </row>
    <row r="3" spans="1:12" s="238" customFormat="1" ht="28.5" customHeight="1">
      <c r="A3" s="24" t="s">
        <v>948</v>
      </c>
      <c r="B3" s="24"/>
      <c r="C3" s="24"/>
      <c r="D3" s="24"/>
      <c r="E3" s="23"/>
      <c r="F3" s="23"/>
      <c r="G3" s="22"/>
      <c r="H3" s="23"/>
      <c r="I3" s="23"/>
      <c r="J3" s="23"/>
      <c r="K3" s="24"/>
      <c r="L3" s="24"/>
    </row>
    <row r="4" spans="1:12" s="238" customFormat="1" ht="28.5" customHeight="1">
      <c r="A4" s="24" t="s">
        <v>949</v>
      </c>
      <c r="B4" s="24"/>
      <c r="C4" s="24"/>
      <c r="D4" s="24"/>
      <c r="E4" s="23"/>
      <c r="F4" s="23"/>
      <c r="G4" s="22"/>
      <c r="H4" s="23"/>
      <c r="I4" s="23"/>
      <c r="J4" s="23"/>
      <c r="K4" s="24"/>
      <c r="L4" s="24"/>
    </row>
    <row r="5" spans="2:12" s="238" customFormat="1" ht="28.5" customHeight="1">
      <c r="B5" s="21"/>
      <c r="C5" s="21" t="s">
        <v>839</v>
      </c>
      <c r="D5" s="21"/>
      <c r="E5" s="523" t="s">
        <v>60</v>
      </c>
      <c r="F5" s="523" t="s">
        <v>858</v>
      </c>
      <c r="G5" s="469" t="s">
        <v>533</v>
      </c>
      <c r="H5" s="470"/>
      <c r="I5" s="469" t="s">
        <v>647</v>
      </c>
      <c r="J5" s="470"/>
      <c r="K5" s="471" t="s">
        <v>201</v>
      </c>
      <c r="L5" s="471"/>
    </row>
    <row r="6" spans="2:12" s="238" customFormat="1" ht="28.5" customHeight="1">
      <c r="B6" s="26" t="s">
        <v>854</v>
      </c>
      <c r="C6" s="26" t="s">
        <v>842</v>
      </c>
      <c r="D6" s="26" t="s">
        <v>855</v>
      </c>
      <c r="E6" s="10" t="s">
        <v>59</v>
      </c>
      <c r="F6" s="524" t="s">
        <v>859</v>
      </c>
      <c r="G6" s="466" t="s">
        <v>856</v>
      </c>
      <c r="H6" s="466" t="s">
        <v>929</v>
      </c>
      <c r="I6" s="466" t="s">
        <v>856</v>
      </c>
      <c r="J6" s="466" t="s">
        <v>929</v>
      </c>
      <c r="K6" s="480" t="s">
        <v>870</v>
      </c>
      <c r="L6" s="480" t="s">
        <v>871</v>
      </c>
    </row>
    <row r="7" spans="2:12" s="238" customFormat="1" ht="28.5" customHeight="1">
      <c r="B7" s="27"/>
      <c r="C7" s="27" t="s">
        <v>843</v>
      </c>
      <c r="D7" s="27"/>
      <c r="E7" s="524" t="s">
        <v>857</v>
      </c>
      <c r="F7" s="525" t="s">
        <v>860</v>
      </c>
      <c r="G7" s="467"/>
      <c r="H7" s="465"/>
      <c r="I7" s="467"/>
      <c r="J7" s="465"/>
      <c r="K7" s="465"/>
      <c r="L7" s="465"/>
    </row>
    <row r="8" spans="2:12" s="238" customFormat="1" ht="28.5" customHeight="1">
      <c r="B8" s="35" t="s">
        <v>752</v>
      </c>
      <c r="C8" s="21" t="s">
        <v>918</v>
      </c>
      <c r="D8" s="35" t="s">
        <v>919</v>
      </c>
      <c r="E8" s="526">
        <v>80</v>
      </c>
      <c r="F8" s="526">
        <v>15.32</v>
      </c>
      <c r="G8" s="526">
        <v>95256367.5</v>
      </c>
      <c r="H8" s="527">
        <v>151975144</v>
      </c>
      <c r="I8" s="526">
        <v>95256367.5</v>
      </c>
      <c r="J8" s="527">
        <v>148298326</v>
      </c>
      <c r="K8" s="526">
        <v>0</v>
      </c>
      <c r="L8" s="526">
        <v>0</v>
      </c>
    </row>
    <row r="9" spans="2:12" s="238" customFormat="1" ht="28.5" customHeight="1">
      <c r="B9" s="28" t="s">
        <v>753</v>
      </c>
      <c r="C9" s="26"/>
      <c r="D9" s="28"/>
      <c r="E9" s="528"/>
      <c r="F9" s="528"/>
      <c r="G9" s="528"/>
      <c r="H9" s="29"/>
      <c r="I9" s="528"/>
      <c r="J9" s="29"/>
      <c r="K9" s="528"/>
      <c r="L9" s="528"/>
    </row>
    <row r="10" spans="2:12" s="238" customFormat="1" ht="28.5" customHeight="1">
      <c r="B10" s="20" t="s">
        <v>862</v>
      </c>
      <c r="C10" s="27"/>
      <c r="D10" s="20"/>
      <c r="E10" s="529"/>
      <c r="F10" s="529"/>
      <c r="G10" s="529"/>
      <c r="H10" s="30"/>
      <c r="I10" s="529"/>
      <c r="J10" s="30"/>
      <c r="K10" s="529"/>
      <c r="L10" s="529"/>
    </row>
    <row r="11" spans="2:12" s="238" customFormat="1" ht="28.5" customHeight="1">
      <c r="B11" s="50" t="s">
        <v>863</v>
      </c>
      <c r="C11" s="18" t="s">
        <v>918</v>
      </c>
      <c r="D11" s="235" t="s">
        <v>921</v>
      </c>
      <c r="E11" s="530">
        <v>108</v>
      </c>
      <c r="F11" s="530">
        <v>10.43</v>
      </c>
      <c r="G11" s="530">
        <v>11771071.97</v>
      </c>
      <c r="H11" s="531">
        <v>259019560</v>
      </c>
      <c r="I11" s="530">
        <v>11771071.97</v>
      </c>
      <c r="J11" s="531">
        <v>241000808</v>
      </c>
      <c r="K11" s="530">
        <v>0</v>
      </c>
      <c r="L11" s="530">
        <v>0</v>
      </c>
    </row>
    <row r="12" spans="2:12" s="238" customFormat="1" ht="28.5" customHeight="1">
      <c r="B12" s="28" t="s">
        <v>534</v>
      </c>
      <c r="C12" s="26" t="s">
        <v>918</v>
      </c>
      <c r="D12" s="28" t="s">
        <v>922</v>
      </c>
      <c r="E12" s="528">
        <v>75</v>
      </c>
      <c r="F12" s="528">
        <v>10.64</v>
      </c>
      <c r="G12" s="528">
        <v>20772388.66</v>
      </c>
      <c r="H12" s="29">
        <v>71004200</v>
      </c>
      <c r="I12" s="528">
        <v>20772388.66</v>
      </c>
      <c r="J12" s="29">
        <v>71004200</v>
      </c>
      <c r="K12" s="528">
        <v>0</v>
      </c>
      <c r="L12" s="530">
        <v>0</v>
      </c>
    </row>
    <row r="13" spans="2:12" s="238" customFormat="1" ht="28.5" customHeight="1">
      <c r="B13" s="35" t="s">
        <v>459</v>
      </c>
      <c r="C13" s="21" t="s">
        <v>918</v>
      </c>
      <c r="D13" s="35" t="s">
        <v>923</v>
      </c>
      <c r="E13" s="526">
        <v>494.03</v>
      </c>
      <c r="F13" s="526">
        <v>7.82</v>
      </c>
      <c r="G13" s="526">
        <v>134843540.04000002</v>
      </c>
      <c r="H13" s="527">
        <v>498516243</v>
      </c>
      <c r="I13" s="526">
        <v>134843540.04</v>
      </c>
      <c r="J13" s="527">
        <v>598992385</v>
      </c>
      <c r="K13" s="526">
        <v>0</v>
      </c>
      <c r="L13" s="528">
        <v>0</v>
      </c>
    </row>
    <row r="14" spans="2:12" s="238" customFormat="1" ht="28.5" customHeight="1">
      <c r="B14" s="50" t="s">
        <v>864</v>
      </c>
      <c r="C14" s="18" t="s">
        <v>918</v>
      </c>
      <c r="D14" s="50" t="s">
        <v>924</v>
      </c>
      <c r="E14" s="530">
        <v>120</v>
      </c>
      <c r="F14" s="530">
        <v>5.98</v>
      </c>
      <c r="G14" s="530">
        <v>5299907.7</v>
      </c>
      <c r="H14" s="531">
        <v>8752280</v>
      </c>
      <c r="I14" s="530">
        <v>5299907.7</v>
      </c>
      <c r="J14" s="531">
        <v>14706700</v>
      </c>
      <c r="K14" s="530">
        <v>0</v>
      </c>
      <c r="L14" s="530">
        <v>0</v>
      </c>
    </row>
    <row r="15" spans="2:12" s="238" customFormat="1" ht="28.5" customHeight="1">
      <c r="B15" s="50" t="s">
        <v>865</v>
      </c>
      <c r="C15" s="18" t="s">
        <v>918</v>
      </c>
      <c r="D15" s="50" t="s">
        <v>925</v>
      </c>
      <c r="E15" s="530">
        <v>60</v>
      </c>
      <c r="F15" s="530">
        <v>7.23</v>
      </c>
      <c r="G15" s="530">
        <v>3022679.57</v>
      </c>
      <c r="H15" s="531">
        <v>47739780</v>
      </c>
      <c r="I15" s="530">
        <v>3022679.57</v>
      </c>
      <c r="J15" s="531">
        <v>51645762</v>
      </c>
      <c r="K15" s="530">
        <v>0</v>
      </c>
      <c r="L15" s="530">
        <v>0</v>
      </c>
    </row>
    <row r="16" spans="2:12" s="238" customFormat="1" ht="28.5" customHeight="1">
      <c r="B16" s="50" t="s">
        <v>917</v>
      </c>
      <c r="C16" s="18" t="s">
        <v>918</v>
      </c>
      <c r="D16" s="50" t="s">
        <v>926</v>
      </c>
      <c r="E16" s="530">
        <v>275.88</v>
      </c>
      <c r="F16" s="530">
        <v>10.07</v>
      </c>
      <c r="G16" s="530">
        <v>139558980.79999998</v>
      </c>
      <c r="H16" s="531">
        <v>313903265</v>
      </c>
      <c r="I16" s="530">
        <v>139558980.8</v>
      </c>
      <c r="J16" s="531">
        <v>325014885</v>
      </c>
      <c r="K16" s="530">
        <v>0</v>
      </c>
      <c r="L16" s="530">
        <v>0</v>
      </c>
    </row>
    <row r="17" spans="2:12" s="238" customFormat="1" ht="28.5" customHeight="1">
      <c r="B17" s="51" t="s">
        <v>635</v>
      </c>
      <c r="C17" s="26" t="s">
        <v>918</v>
      </c>
      <c r="D17" s="28" t="s">
        <v>648</v>
      </c>
      <c r="E17" s="528">
        <v>120</v>
      </c>
      <c r="F17" s="528">
        <v>10.02</v>
      </c>
      <c r="G17" s="528">
        <v>148311451.44000003</v>
      </c>
      <c r="H17" s="29">
        <v>191229936</v>
      </c>
      <c r="I17" s="528">
        <v>148311451.44000003</v>
      </c>
      <c r="J17" s="29">
        <v>184013712</v>
      </c>
      <c r="K17" s="528">
        <v>0</v>
      </c>
      <c r="L17" s="528">
        <v>0</v>
      </c>
    </row>
    <row r="18" spans="2:12" s="238" customFormat="1" ht="28.5" customHeight="1">
      <c r="B18" s="20"/>
      <c r="C18" s="27"/>
      <c r="D18" s="20" t="s">
        <v>649</v>
      </c>
      <c r="E18" s="529"/>
      <c r="F18" s="529"/>
      <c r="G18" s="529"/>
      <c r="H18" s="30"/>
      <c r="I18" s="529"/>
      <c r="J18" s="30"/>
      <c r="K18" s="529"/>
      <c r="L18" s="529"/>
    </row>
    <row r="19" spans="2:12" s="238" customFormat="1" ht="28.5" customHeight="1">
      <c r="B19" s="51" t="s">
        <v>55</v>
      </c>
      <c r="C19" s="26" t="s">
        <v>918</v>
      </c>
      <c r="D19" s="532" t="s">
        <v>950</v>
      </c>
      <c r="E19" s="528">
        <v>955</v>
      </c>
      <c r="F19" s="528">
        <v>10.41</v>
      </c>
      <c r="G19" s="528">
        <v>167744689.87</v>
      </c>
      <c r="H19" s="528">
        <v>367901952</v>
      </c>
      <c r="I19" s="35"/>
      <c r="J19" s="353"/>
      <c r="K19" s="528">
        <v>0</v>
      </c>
      <c r="L19" s="533"/>
    </row>
    <row r="20" spans="2:12" s="238" customFormat="1" ht="28.5" customHeight="1">
      <c r="B20" s="20"/>
      <c r="C20" s="20"/>
      <c r="D20" s="51" t="s">
        <v>313</v>
      </c>
      <c r="E20" s="528">
        <v>820</v>
      </c>
      <c r="F20" s="528">
        <v>12.13</v>
      </c>
      <c r="G20" s="529"/>
      <c r="H20" s="37"/>
      <c r="I20" s="529">
        <v>0</v>
      </c>
      <c r="J20" s="529">
        <v>0</v>
      </c>
      <c r="K20" s="20"/>
      <c r="L20" s="529">
        <v>0</v>
      </c>
    </row>
    <row r="21" spans="2:12" s="238" customFormat="1" ht="28.5" customHeight="1">
      <c r="B21" s="532" t="s">
        <v>927</v>
      </c>
      <c r="C21" s="353"/>
      <c r="D21" s="353"/>
      <c r="E21" s="534"/>
      <c r="F21" s="535"/>
      <c r="G21" s="528">
        <f aca="true" t="shared" si="0" ref="G21:L21">SUM(G8:G20)</f>
        <v>726581077.5500001</v>
      </c>
      <c r="H21" s="528">
        <f t="shared" si="0"/>
        <v>1910042360</v>
      </c>
      <c r="I21" s="528">
        <f t="shared" si="0"/>
        <v>558836387.6800001</v>
      </c>
      <c r="J21" s="528">
        <f t="shared" si="0"/>
        <v>1634676778</v>
      </c>
      <c r="K21" s="528">
        <f t="shared" si="0"/>
        <v>0</v>
      </c>
      <c r="L21" s="528">
        <f t="shared" si="0"/>
        <v>0</v>
      </c>
    </row>
    <row r="22" spans="2:12" s="238" customFormat="1" ht="28.5" customHeight="1">
      <c r="B22" s="51" t="s">
        <v>872</v>
      </c>
      <c r="C22" s="53"/>
      <c r="D22" s="53"/>
      <c r="E22" s="38"/>
      <c r="F22" s="536"/>
      <c r="G22" s="528"/>
      <c r="H22" s="29"/>
      <c r="I22" s="528"/>
      <c r="J22" s="29"/>
      <c r="K22" s="528"/>
      <c r="L22" s="528"/>
    </row>
    <row r="23" spans="2:12" s="238" customFormat="1" ht="28.5" customHeight="1">
      <c r="B23" s="37" t="s">
        <v>873</v>
      </c>
      <c r="C23" s="332"/>
      <c r="D23" s="332"/>
      <c r="E23" s="36"/>
      <c r="F23" s="537"/>
      <c r="G23" s="528">
        <v>123230718.58999999</v>
      </c>
      <c r="H23" s="29">
        <v>257571853</v>
      </c>
      <c r="I23" s="528">
        <v>123230718.58999999</v>
      </c>
      <c r="J23" s="29">
        <v>261589098.3</v>
      </c>
      <c r="K23" s="528">
        <v>0</v>
      </c>
      <c r="L23" s="528">
        <v>0</v>
      </c>
    </row>
    <row r="24" spans="2:12" s="238" customFormat="1" ht="28.5" customHeight="1" thickBot="1">
      <c r="B24" s="37" t="s">
        <v>928</v>
      </c>
      <c r="C24" s="332"/>
      <c r="D24" s="332"/>
      <c r="E24" s="36"/>
      <c r="F24" s="537"/>
      <c r="G24" s="538">
        <f aca="true" t="shared" si="1" ref="G24:L24">SUM(G21:G23)</f>
        <v>849811796.1400001</v>
      </c>
      <c r="H24" s="31">
        <f t="shared" si="1"/>
        <v>2167614213</v>
      </c>
      <c r="I24" s="538">
        <f t="shared" si="1"/>
        <v>682067106.2700001</v>
      </c>
      <c r="J24" s="31">
        <f t="shared" si="1"/>
        <v>1896265876.3</v>
      </c>
      <c r="K24" s="31">
        <f t="shared" si="1"/>
        <v>0</v>
      </c>
      <c r="L24" s="31">
        <f t="shared" si="1"/>
        <v>0</v>
      </c>
    </row>
    <row r="25" spans="2:12" s="241" customFormat="1" ht="28.5" customHeight="1" thickTop="1">
      <c r="B25" s="539"/>
      <c r="C25" s="539"/>
      <c r="D25" s="539"/>
      <c r="E25" s="540"/>
      <c r="F25" s="540"/>
      <c r="G25" s="540"/>
      <c r="H25" s="540"/>
      <c r="I25" s="540"/>
      <c r="J25" s="540"/>
      <c r="K25" s="539"/>
      <c r="L25" s="539"/>
    </row>
    <row r="26" spans="2:12" s="241" customFormat="1" ht="28.5" customHeight="1">
      <c r="B26" s="539" t="s">
        <v>535</v>
      </c>
      <c r="C26" s="539"/>
      <c r="D26" s="539"/>
      <c r="E26" s="540"/>
      <c r="F26" s="540"/>
      <c r="G26" s="540"/>
      <c r="H26" s="540"/>
      <c r="I26" s="540"/>
      <c r="J26" s="540"/>
      <c r="K26" s="539"/>
      <c r="L26" s="539"/>
    </row>
    <row r="27" spans="2:12" s="241" customFormat="1" ht="28.5" customHeight="1">
      <c r="B27" s="539" t="s">
        <v>536</v>
      </c>
      <c r="C27" s="539"/>
      <c r="D27" s="539"/>
      <c r="E27" s="540"/>
      <c r="F27" s="540"/>
      <c r="G27" s="540"/>
      <c r="H27" s="540"/>
      <c r="I27" s="540"/>
      <c r="J27" s="540"/>
      <c r="K27" s="539"/>
      <c r="L27" s="539"/>
    </row>
    <row r="28" spans="5:10" s="241" customFormat="1" ht="28.5" customHeight="1">
      <c r="E28" s="242"/>
      <c r="F28" s="242"/>
      <c r="G28" s="242"/>
      <c r="H28" s="242"/>
      <c r="I28" s="242"/>
      <c r="J28" s="242"/>
    </row>
    <row r="29" spans="5:10" s="241" customFormat="1" ht="28.5" customHeight="1">
      <c r="E29" s="242"/>
      <c r="F29" s="242"/>
      <c r="G29" s="242"/>
      <c r="H29" s="242"/>
      <c r="I29" s="242"/>
      <c r="J29" s="242"/>
    </row>
    <row r="30" spans="5:10" s="241" customFormat="1" ht="28.5" customHeight="1">
      <c r="E30" s="242"/>
      <c r="F30" s="242"/>
      <c r="G30" s="242"/>
      <c r="H30" s="242"/>
      <c r="I30" s="242"/>
      <c r="J30" s="242"/>
    </row>
    <row r="31" spans="5:10" s="241" customFormat="1" ht="28.5" customHeight="1">
      <c r="E31" s="242"/>
      <c r="F31" s="242"/>
      <c r="G31" s="242"/>
      <c r="H31" s="242"/>
      <c r="I31" s="242"/>
      <c r="J31" s="242"/>
    </row>
    <row r="32" spans="5:10" s="241" customFormat="1" ht="28.5" customHeight="1">
      <c r="E32" s="242"/>
      <c r="F32" s="242"/>
      <c r="G32" s="242"/>
      <c r="H32" s="242"/>
      <c r="I32" s="242"/>
      <c r="J32" s="242"/>
    </row>
    <row r="33" spans="1:12" s="238" customFormat="1" ht="28.5" customHeight="1">
      <c r="A33" s="510" t="s">
        <v>136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</row>
    <row r="34" spans="1:12" s="238" customFormat="1" ht="28.5" customHeight="1">
      <c r="A34" s="24"/>
      <c r="B34" s="24"/>
      <c r="C34" s="24"/>
      <c r="D34" s="24"/>
      <c r="E34" s="24"/>
      <c r="F34" s="24"/>
      <c r="G34" s="22"/>
      <c r="H34" s="23"/>
      <c r="I34" s="23"/>
      <c r="J34" s="23"/>
      <c r="K34" s="24"/>
      <c r="L34" s="24"/>
    </row>
    <row r="35" spans="1:12" s="238" customFormat="1" ht="28.5" customHeight="1">
      <c r="A35" s="510" t="s">
        <v>137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</row>
  </sheetData>
  <mergeCells count="12">
    <mergeCell ref="A1:L1"/>
    <mergeCell ref="G5:H5"/>
    <mergeCell ref="I5:J5"/>
    <mergeCell ref="K5:L5"/>
    <mergeCell ref="K6:K7"/>
    <mergeCell ref="L6:L7"/>
    <mergeCell ref="A33:L33"/>
    <mergeCell ref="A35:L35"/>
    <mergeCell ref="G6:G7"/>
    <mergeCell ref="H6:H7"/>
    <mergeCell ref="I6:I7"/>
    <mergeCell ref="J6:J7"/>
  </mergeCells>
  <printOptions/>
  <pageMargins left="0.11811023622047245" right="0" top="0.6299212598425197" bottom="0.4724409448818898" header="0.31496062992125984" footer="0.35433070866141736"/>
  <pageSetup horizontalDpi="180" verticalDpi="18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9"/>
  <sheetViews>
    <sheetView zoomScale="85" zoomScaleNormal="85" workbookViewId="0" topLeftCell="A135">
      <selection activeCell="A137" sqref="A137"/>
    </sheetView>
  </sheetViews>
  <sheetFormatPr defaultColWidth="9.33203125" defaultRowHeight="21"/>
  <cols>
    <col min="1" max="1" width="31.83203125" style="0" customWidth="1"/>
    <col min="2" max="2" width="7.5" style="0" customWidth="1"/>
    <col min="3" max="3" width="18.83203125" style="0" customWidth="1"/>
    <col min="4" max="4" width="9.16015625" style="0" customWidth="1"/>
    <col min="5" max="5" width="9" style="0" customWidth="1"/>
    <col min="6" max="6" width="16.33203125" style="0" customWidth="1"/>
    <col min="7" max="7" width="15.83203125" style="0" customWidth="1"/>
    <col min="8" max="8" width="14.83203125" style="0" customWidth="1"/>
    <col min="9" max="9" width="14.5" style="0" customWidth="1"/>
    <col min="10" max="10" width="0.65625" style="0" customWidth="1"/>
  </cols>
  <sheetData>
    <row r="1" spans="1:9" s="39" customFormat="1" ht="21" customHeight="1">
      <c r="A1" s="129" t="s">
        <v>684</v>
      </c>
      <c r="B1" s="87"/>
      <c r="C1" s="87"/>
      <c r="D1" s="88"/>
      <c r="E1" s="88"/>
      <c r="F1" s="88"/>
      <c r="G1" s="87"/>
      <c r="H1" s="88"/>
      <c r="I1" s="87"/>
    </row>
    <row r="2" spans="1:9" s="39" customFormat="1" ht="21" customHeight="1">
      <c r="A2" s="129"/>
      <c r="B2" s="87"/>
      <c r="C2" s="87"/>
      <c r="D2" s="88"/>
      <c r="E2" s="88"/>
      <c r="F2" s="88"/>
      <c r="G2" s="87"/>
      <c r="H2" s="88"/>
      <c r="I2" s="87"/>
    </row>
    <row r="3" spans="1:8" s="39" customFormat="1" ht="21" customHeight="1">
      <c r="A3" s="39" t="s">
        <v>6</v>
      </c>
      <c r="B3" s="40"/>
      <c r="D3" s="42"/>
      <c r="E3" s="42"/>
      <c r="F3" s="41"/>
      <c r="H3" s="41"/>
    </row>
    <row r="4" spans="1:9" s="93" customFormat="1" ht="21" customHeight="1">
      <c r="A4" s="89"/>
      <c r="B4" s="89" t="s">
        <v>839</v>
      </c>
      <c r="C4" s="89"/>
      <c r="D4" s="90" t="s">
        <v>60</v>
      </c>
      <c r="E4" s="90" t="s">
        <v>858</v>
      </c>
      <c r="F4" s="472" t="s">
        <v>202</v>
      </c>
      <c r="G4" s="473"/>
      <c r="H4" s="91" t="s">
        <v>201</v>
      </c>
      <c r="I4" s="92"/>
    </row>
    <row r="5" spans="1:9" s="93" customFormat="1" ht="21" customHeight="1">
      <c r="A5" s="94" t="s">
        <v>854</v>
      </c>
      <c r="B5" s="94" t="s">
        <v>842</v>
      </c>
      <c r="C5" s="94" t="s">
        <v>855</v>
      </c>
      <c r="D5" s="95" t="s">
        <v>59</v>
      </c>
      <c r="E5" s="95" t="s">
        <v>859</v>
      </c>
      <c r="F5" s="474" t="s">
        <v>566</v>
      </c>
      <c r="G5" s="474" t="s">
        <v>650</v>
      </c>
      <c r="H5" s="461" t="s">
        <v>870</v>
      </c>
      <c r="I5" s="461" t="s">
        <v>871</v>
      </c>
    </row>
    <row r="6" spans="1:9" s="93" customFormat="1" ht="21" customHeight="1">
      <c r="A6" s="96"/>
      <c r="B6" s="96" t="s">
        <v>843</v>
      </c>
      <c r="C6" s="96"/>
      <c r="D6" s="97" t="s">
        <v>857</v>
      </c>
      <c r="E6" s="97" t="s">
        <v>860</v>
      </c>
      <c r="F6" s="475"/>
      <c r="G6" s="475"/>
      <c r="H6" s="462"/>
      <c r="I6" s="462"/>
    </row>
    <row r="7" spans="1:9" s="101" customFormat="1" ht="21" customHeight="1">
      <c r="A7" s="251" t="s">
        <v>537</v>
      </c>
      <c r="B7" s="226" t="s">
        <v>918</v>
      </c>
      <c r="C7" s="251" t="s">
        <v>76</v>
      </c>
      <c r="D7" s="252">
        <v>820</v>
      </c>
      <c r="E7" s="252">
        <v>12.13</v>
      </c>
      <c r="F7" s="253">
        <v>0</v>
      </c>
      <c r="G7" s="253">
        <v>167744689.87</v>
      </c>
      <c r="H7" s="253">
        <v>0</v>
      </c>
      <c r="I7" s="253">
        <v>12429120</v>
      </c>
    </row>
    <row r="8" spans="1:9" s="101" customFormat="1" ht="21" customHeight="1">
      <c r="A8" s="251" t="s">
        <v>538</v>
      </c>
      <c r="B8" s="226" t="s">
        <v>74</v>
      </c>
      <c r="C8" s="251" t="s">
        <v>77</v>
      </c>
      <c r="D8" s="252">
        <v>40</v>
      </c>
      <c r="E8" s="252">
        <v>19</v>
      </c>
      <c r="F8" s="253">
        <v>7600000</v>
      </c>
      <c r="G8" s="253">
        <v>7600000</v>
      </c>
      <c r="H8" s="253">
        <v>0</v>
      </c>
      <c r="I8" s="253">
        <v>0</v>
      </c>
    </row>
    <row r="9" spans="1:9" s="101" customFormat="1" ht="21" customHeight="1">
      <c r="A9" s="251" t="s">
        <v>539</v>
      </c>
      <c r="B9" s="226" t="s">
        <v>74</v>
      </c>
      <c r="C9" s="251" t="s">
        <v>924</v>
      </c>
      <c r="D9" s="252">
        <v>50</v>
      </c>
      <c r="E9" s="252">
        <v>7</v>
      </c>
      <c r="F9" s="253">
        <v>5132400</v>
      </c>
      <c r="G9" s="253">
        <v>5132400</v>
      </c>
      <c r="H9" s="253">
        <v>0</v>
      </c>
      <c r="I9" s="253">
        <v>0</v>
      </c>
    </row>
    <row r="10" spans="1:9" s="101" customFormat="1" ht="21" customHeight="1">
      <c r="A10" s="251" t="s">
        <v>540</v>
      </c>
      <c r="B10" s="226" t="s">
        <v>75</v>
      </c>
      <c r="C10" s="251" t="s">
        <v>78</v>
      </c>
      <c r="D10" s="252">
        <v>16.5</v>
      </c>
      <c r="E10" s="252">
        <v>6</v>
      </c>
      <c r="F10" s="253">
        <v>3000000</v>
      </c>
      <c r="G10" s="253">
        <v>3000000</v>
      </c>
      <c r="H10" s="253">
        <v>0</v>
      </c>
      <c r="I10" s="253">
        <v>0</v>
      </c>
    </row>
    <row r="11" spans="1:9" s="101" customFormat="1" ht="21" customHeight="1">
      <c r="A11" s="251" t="s">
        <v>541</v>
      </c>
      <c r="B11" s="226" t="s">
        <v>918</v>
      </c>
      <c r="C11" s="251" t="s">
        <v>79</v>
      </c>
      <c r="D11" s="252">
        <v>270</v>
      </c>
      <c r="E11" s="252">
        <v>19.58</v>
      </c>
      <c r="F11" s="253">
        <v>22559272.78</v>
      </c>
      <c r="G11" s="253">
        <v>22559272.78</v>
      </c>
      <c r="H11" s="253">
        <v>0</v>
      </c>
      <c r="I11" s="253">
        <v>0</v>
      </c>
    </row>
    <row r="12" spans="1:9" s="101" customFormat="1" ht="21" customHeight="1">
      <c r="A12" s="251" t="s">
        <v>542</v>
      </c>
      <c r="B12" s="226" t="s">
        <v>918</v>
      </c>
      <c r="C12" s="251" t="s">
        <v>80</v>
      </c>
      <c r="D12" s="252">
        <v>10</v>
      </c>
      <c r="E12" s="252">
        <v>6</v>
      </c>
      <c r="F12" s="253">
        <v>2435000</v>
      </c>
      <c r="G12" s="253">
        <v>2435000</v>
      </c>
      <c r="H12" s="253">
        <v>0</v>
      </c>
      <c r="I12" s="253">
        <v>0</v>
      </c>
    </row>
    <row r="13" spans="1:9" s="101" customFormat="1" ht="21" customHeight="1">
      <c r="A13" s="251" t="s">
        <v>543</v>
      </c>
      <c r="B13" s="226" t="s">
        <v>918</v>
      </c>
      <c r="C13" s="251" t="s">
        <v>81</v>
      </c>
      <c r="D13" s="252">
        <v>88</v>
      </c>
      <c r="E13" s="252">
        <v>8</v>
      </c>
      <c r="F13" s="253">
        <v>7040000</v>
      </c>
      <c r="G13" s="253">
        <v>7040000</v>
      </c>
      <c r="H13" s="253">
        <v>0</v>
      </c>
      <c r="I13" s="253">
        <v>0</v>
      </c>
    </row>
    <row r="14" spans="1:9" s="101" customFormat="1" ht="21" customHeight="1">
      <c r="A14" s="251" t="s">
        <v>544</v>
      </c>
      <c r="B14" s="226" t="s">
        <v>132</v>
      </c>
      <c r="C14" s="251" t="s">
        <v>82</v>
      </c>
      <c r="D14" s="252">
        <v>237.5</v>
      </c>
      <c r="E14" s="252">
        <v>11.74</v>
      </c>
      <c r="F14" s="253">
        <v>0</v>
      </c>
      <c r="G14" s="253">
        <v>26539112</v>
      </c>
      <c r="H14" s="253">
        <v>0</v>
      </c>
      <c r="I14" s="253">
        <v>0</v>
      </c>
    </row>
    <row r="15" spans="1:9" s="101" customFormat="1" ht="21" customHeight="1">
      <c r="A15" s="43" t="s">
        <v>545</v>
      </c>
      <c r="B15" s="94" t="s">
        <v>75</v>
      </c>
      <c r="C15" s="43" t="s">
        <v>866</v>
      </c>
      <c r="D15" s="102">
        <v>5</v>
      </c>
      <c r="E15" s="102">
        <v>5</v>
      </c>
      <c r="F15" s="103">
        <v>250000</v>
      </c>
      <c r="G15" s="103">
        <v>250000</v>
      </c>
      <c r="H15" s="103">
        <v>0</v>
      </c>
      <c r="I15" s="103">
        <v>0</v>
      </c>
    </row>
    <row r="16" spans="1:9" s="101" customFormat="1" ht="21" customHeight="1">
      <c r="A16" s="106"/>
      <c r="B16" s="96"/>
      <c r="C16" s="106" t="s">
        <v>63</v>
      </c>
      <c r="D16" s="107"/>
      <c r="E16" s="107"/>
      <c r="F16" s="108"/>
      <c r="G16" s="108"/>
      <c r="H16" s="108"/>
      <c r="I16" s="108"/>
    </row>
    <row r="17" spans="1:9" s="101" customFormat="1" ht="21" customHeight="1">
      <c r="A17" s="104" t="s">
        <v>546</v>
      </c>
      <c r="B17" s="94" t="s">
        <v>74</v>
      </c>
      <c r="C17" s="43" t="s">
        <v>83</v>
      </c>
      <c r="D17" s="102">
        <v>200</v>
      </c>
      <c r="E17" s="102">
        <v>14</v>
      </c>
      <c r="F17" s="103">
        <v>27273400</v>
      </c>
      <c r="G17" s="103">
        <v>27273400</v>
      </c>
      <c r="H17" s="103">
        <v>0</v>
      </c>
      <c r="I17" s="103">
        <v>0</v>
      </c>
    </row>
    <row r="18" spans="1:9" s="101" customFormat="1" ht="21" customHeight="1">
      <c r="A18" s="254" t="s">
        <v>547</v>
      </c>
      <c r="B18" s="89" t="s">
        <v>74</v>
      </c>
      <c r="C18" s="98" t="s">
        <v>84</v>
      </c>
      <c r="D18" s="99">
        <v>105</v>
      </c>
      <c r="E18" s="99">
        <v>6.25</v>
      </c>
      <c r="F18" s="100">
        <v>7500000</v>
      </c>
      <c r="G18" s="100">
        <v>4375000</v>
      </c>
      <c r="H18" s="100">
        <v>0</v>
      </c>
      <c r="I18" s="100">
        <v>0</v>
      </c>
    </row>
    <row r="19" spans="1:9" s="101" customFormat="1" ht="21" customHeight="1">
      <c r="A19" s="255" t="s">
        <v>548</v>
      </c>
      <c r="B19" s="226" t="s">
        <v>74</v>
      </c>
      <c r="C19" s="251" t="s">
        <v>85</v>
      </c>
      <c r="D19" s="252">
        <v>20</v>
      </c>
      <c r="E19" s="252">
        <v>10</v>
      </c>
      <c r="F19" s="253">
        <v>2000000</v>
      </c>
      <c r="G19" s="253">
        <v>2000000</v>
      </c>
      <c r="H19" s="253">
        <v>0</v>
      </c>
      <c r="I19" s="253">
        <v>0</v>
      </c>
    </row>
    <row r="20" spans="1:9" s="101" customFormat="1" ht="21" customHeight="1">
      <c r="A20" s="255" t="s">
        <v>549</v>
      </c>
      <c r="B20" s="226" t="s">
        <v>74</v>
      </c>
      <c r="C20" s="251" t="s">
        <v>86</v>
      </c>
      <c r="D20" s="252">
        <v>60</v>
      </c>
      <c r="E20" s="252">
        <v>10</v>
      </c>
      <c r="F20" s="253">
        <v>6000000</v>
      </c>
      <c r="G20" s="253">
        <v>6000000</v>
      </c>
      <c r="H20" s="253">
        <v>0</v>
      </c>
      <c r="I20" s="253">
        <v>0</v>
      </c>
    </row>
    <row r="21" spans="1:9" s="101" customFormat="1" ht="21" customHeight="1">
      <c r="A21" s="255" t="s">
        <v>550</v>
      </c>
      <c r="B21" s="226" t="s">
        <v>74</v>
      </c>
      <c r="C21" s="251" t="s">
        <v>87</v>
      </c>
      <c r="D21" s="252">
        <v>120</v>
      </c>
      <c r="E21" s="252">
        <v>10</v>
      </c>
      <c r="F21" s="253">
        <v>12000000</v>
      </c>
      <c r="G21" s="253">
        <v>12000000</v>
      </c>
      <c r="H21" s="253">
        <v>0</v>
      </c>
      <c r="I21" s="253">
        <v>240000</v>
      </c>
    </row>
    <row r="22" spans="1:9" s="101" customFormat="1" ht="21" customHeight="1">
      <c r="A22" s="104" t="s">
        <v>551</v>
      </c>
      <c r="B22" s="94" t="s">
        <v>918</v>
      </c>
      <c r="C22" s="43" t="s">
        <v>88</v>
      </c>
      <c r="D22" s="102">
        <v>50</v>
      </c>
      <c r="E22" s="102">
        <v>14</v>
      </c>
      <c r="F22" s="103">
        <v>7000000</v>
      </c>
      <c r="G22" s="103">
        <v>7000000</v>
      </c>
      <c r="H22" s="103">
        <v>0</v>
      </c>
      <c r="I22" s="103">
        <v>0</v>
      </c>
    </row>
    <row r="23" spans="1:9" s="101" customFormat="1" ht="21" customHeight="1">
      <c r="A23" s="105" t="s">
        <v>64</v>
      </c>
      <c r="B23" s="96"/>
      <c r="C23" s="94"/>
      <c r="D23" s="107"/>
      <c r="E23" s="107"/>
      <c r="F23" s="108"/>
      <c r="G23" s="108"/>
      <c r="H23" s="108"/>
      <c r="I23" s="103"/>
    </row>
    <row r="24" spans="1:9" s="101" customFormat="1" ht="21" customHeight="1">
      <c r="A24" s="255" t="s">
        <v>552</v>
      </c>
      <c r="B24" s="226" t="s">
        <v>918</v>
      </c>
      <c r="C24" s="251" t="s">
        <v>89</v>
      </c>
      <c r="D24" s="252">
        <v>20</v>
      </c>
      <c r="E24" s="252">
        <v>10</v>
      </c>
      <c r="F24" s="253">
        <v>2000000</v>
      </c>
      <c r="G24" s="253">
        <v>2000000</v>
      </c>
      <c r="H24" s="253">
        <v>0</v>
      </c>
      <c r="I24" s="253">
        <v>0</v>
      </c>
    </row>
    <row r="25" spans="1:9" s="101" customFormat="1" ht="21" customHeight="1">
      <c r="A25" s="255" t="s">
        <v>553</v>
      </c>
      <c r="B25" s="226" t="s">
        <v>74</v>
      </c>
      <c r="C25" s="251" t="s">
        <v>90</v>
      </c>
      <c r="D25" s="252">
        <v>81</v>
      </c>
      <c r="E25" s="252">
        <v>13.59</v>
      </c>
      <c r="F25" s="253">
        <v>10817496</v>
      </c>
      <c r="G25" s="253">
        <v>10817496</v>
      </c>
      <c r="H25" s="253">
        <v>0</v>
      </c>
      <c r="I25" s="253">
        <v>0</v>
      </c>
    </row>
    <row r="26" spans="1:9" s="101" customFormat="1" ht="21" customHeight="1">
      <c r="A26" s="255" t="s">
        <v>554</v>
      </c>
      <c r="B26" s="226" t="s">
        <v>74</v>
      </c>
      <c r="C26" s="251" t="s">
        <v>91</v>
      </c>
      <c r="D26" s="252">
        <v>127</v>
      </c>
      <c r="E26" s="252">
        <v>12.76</v>
      </c>
      <c r="F26" s="253">
        <v>20482860</v>
      </c>
      <c r="G26" s="253">
        <v>20482860</v>
      </c>
      <c r="H26" s="253">
        <v>0</v>
      </c>
      <c r="I26" s="253">
        <v>0</v>
      </c>
    </row>
    <row r="27" spans="1:9" s="101" customFormat="1" ht="21" customHeight="1">
      <c r="A27" s="254" t="s">
        <v>555</v>
      </c>
      <c r="B27" s="89" t="s">
        <v>918</v>
      </c>
      <c r="C27" s="98" t="s">
        <v>92</v>
      </c>
      <c r="D27" s="99">
        <v>60</v>
      </c>
      <c r="E27" s="99">
        <v>8</v>
      </c>
      <c r="F27" s="100">
        <v>4800000</v>
      </c>
      <c r="G27" s="100">
        <v>4800000</v>
      </c>
      <c r="H27" s="100">
        <v>0</v>
      </c>
      <c r="I27" s="100">
        <v>0</v>
      </c>
    </row>
    <row r="28" spans="1:9" s="101" customFormat="1" ht="21" customHeight="1">
      <c r="A28" s="255" t="s">
        <v>556</v>
      </c>
      <c r="B28" s="226" t="s">
        <v>918</v>
      </c>
      <c r="C28" s="251" t="s">
        <v>93</v>
      </c>
      <c r="D28" s="252">
        <v>40</v>
      </c>
      <c r="E28" s="252">
        <v>12.5</v>
      </c>
      <c r="F28" s="253">
        <v>5000000</v>
      </c>
      <c r="G28" s="253">
        <v>5000000</v>
      </c>
      <c r="H28" s="253">
        <v>0</v>
      </c>
      <c r="I28" s="253">
        <v>0</v>
      </c>
    </row>
    <row r="29" spans="1:9" s="101" customFormat="1" ht="21" customHeight="1">
      <c r="A29" s="255" t="s">
        <v>557</v>
      </c>
      <c r="B29" s="226" t="s">
        <v>918</v>
      </c>
      <c r="C29" s="251" t="s">
        <v>93</v>
      </c>
      <c r="D29" s="252">
        <v>10</v>
      </c>
      <c r="E29" s="252">
        <v>12</v>
      </c>
      <c r="F29" s="253">
        <v>1200000</v>
      </c>
      <c r="G29" s="253">
        <v>1200000</v>
      </c>
      <c r="H29" s="253">
        <v>0</v>
      </c>
      <c r="I29" s="253">
        <v>0</v>
      </c>
    </row>
    <row r="30" spans="1:9" s="101" customFormat="1" ht="21" customHeight="1">
      <c r="A30" s="255" t="s">
        <v>558</v>
      </c>
      <c r="B30" s="226" t="s">
        <v>918</v>
      </c>
      <c r="C30" s="251" t="s">
        <v>94</v>
      </c>
      <c r="D30" s="252">
        <v>100</v>
      </c>
      <c r="E30" s="252">
        <v>7.8</v>
      </c>
      <c r="F30" s="253">
        <v>7980000</v>
      </c>
      <c r="G30" s="253">
        <v>7980000</v>
      </c>
      <c r="H30" s="253">
        <v>0</v>
      </c>
      <c r="I30" s="253">
        <v>0</v>
      </c>
    </row>
    <row r="31" spans="1:9" s="101" customFormat="1" ht="21" customHeight="1">
      <c r="A31" s="255" t="s">
        <v>559</v>
      </c>
      <c r="B31" s="226" t="s">
        <v>918</v>
      </c>
      <c r="C31" s="251" t="s">
        <v>95</v>
      </c>
      <c r="D31" s="252">
        <v>300</v>
      </c>
      <c r="E31" s="252">
        <v>12</v>
      </c>
      <c r="F31" s="253">
        <v>36000000</v>
      </c>
      <c r="G31" s="253">
        <v>36000000</v>
      </c>
      <c r="H31" s="253">
        <v>0</v>
      </c>
      <c r="I31" s="253">
        <v>0</v>
      </c>
    </row>
    <row r="32" spans="1:9" s="101" customFormat="1" ht="21" customHeight="1">
      <c r="A32" s="104" t="s">
        <v>560</v>
      </c>
      <c r="B32" s="94" t="s">
        <v>918</v>
      </c>
      <c r="C32" s="43" t="s">
        <v>867</v>
      </c>
      <c r="D32" s="102">
        <v>120</v>
      </c>
      <c r="E32" s="102">
        <v>7.8</v>
      </c>
      <c r="F32" s="103">
        <v>9360000</v>
      </c>
      <c r="G32" s="103">
        <v>9360000</v>
      </c>
      <c r="H32" s="103">
        <v>0</v>
      </c>
      <c r="I32" s="103">
        <v>0</v>
      </c>
    </row>
    <row r="33" spans="1:9" s="101" customFormat="1" ht="21" customHeight="1">
      <c r="A33" s="105"/>
      <c r="B33" s="96"/>
      <c r="C33" s="106" t="s">
        <v>65</v>
      </c>
      <c r="D33" s="107"/>
      <c r="E33" s="107"/>
      <c r="F33" s="108"/>
      <c r="G33" s="108"/>
      <c r="H33" s="108"/>
      <c r="I33" s="108"/>
    </row>
    <row r="34" spans="1:9" s="39" customFormat="1" ht="21" customHeight="1">
      <c r="A34" s="255" t="s">
        <v>561</v>
      </c>
      <c r="B34" s="226" t="s">
        <v>918</v>
      </c>
      <c r="C34" s="251" t="s">
        <v>96</v>
      </c>
      <c r="D34" s="252">
        <v>100</v>
      </c>
      <c r="E34" s="252">
        <v>6</v>
      </c>
      <c r="F34" s="253">
        <v>6000000</v>
      </c>
      <c r="G34" s="253">
        <v>6000000</v>
      </c>
      <c r="H34" s="253">
        <v>0</v>
      </c>
      <c r="I34" s="253">
        <v>0</v>
      </c>
    </row>
    <row r="35" spans="1:9" s="39" customFormat="1" ht="21" customHeight="1">
      <c r="A35" s="255" t="s">
        <v>562</v>
      </c>
      <c r="B35" s="226" t="s">
        <v>918</v>
      </c>
      <c r="C35" s="251" t="s">
        <v>99</v>
      </c>
      <c r="D35" s="252">
        <v>126</v>
      </c>
      <c r="E35" s="252">
        <v>10.75</v>
      </c>
      <c r="F35" s="253">
        <v>14162504.36</v>
      </c>
      <c r="G35" s="253">
        <v>14162504.36</v>
      </c>
      <c r="H35" s="253">
        <v>0</v>
      </c>
      <c r="I35" s="253">
        <v>0</v>
      </c>
    </row>
    <row r="36" spans="1:9" s="39" customFormat="1" ht="21" customHeight="1">
      <c r="A36" s="255" t="s">
        <v>563</v>
      </c>
      <c r="B36" s="226" t="s">
        <v>918</v>
      </c>
      <c r="C36" s="251" t="s">
        <v>100</v>
      </c>
      <c r="D36" s="252">
        <v>30</v>
      </c>
      <c r="E36" s="252">
        <v>7.5</v>
      </c>
      <c r="F36" s="253">
        <v>3000000</v>
      </c>
      <c r="G36" s="253">
        <v>3000000</v>
      </c>
      <c r="H36" s="253">
        <v>0</v>
      </c>
      <c r="I36" s="253">
        <v>0</v>
      </c>
    </row>
    <row r="37" spans="1:9" s="93" customFormat="1" ht="21" customHeight="1">
      <c r="A37" s="255" t="s">
        <v>564</v>
      </c>
      <c r="B37" s="226" t="s">
        <v>918</v>
      </c>
      <c r="C37" s="251" t="s">
        <v>101</v>
      </c>
      <c r="D37" s="252">
        <v>145</v>
      </c>
      <c r="E37" s="252">
        <v>9</v>
      </c>
      <c r="F37" s="253">
        <v>13050000</v>
      </c>
      <c r="G37" s="253">
        <v>13050000</v>
      </c>
      <c r="H37" s="253">
        <v>0</v>
      </c>
      <c r="I37" s="253">
        <v>0</v>
      </c>
    </row>
    <row r="38" spans="1:9" s="93" customFormat="1" ht="21" customHeight="1">
      <c r="A38" s="104" t="s">
        <v>621</v>
      </c>
      <c r="B38" s="94" t="s">
        <v>918</v>
      </c>
      <c r="C38" s="43" t="s">
        <v>102</v>
      </c>
      <c r="D38" s="355" t="s">
        <v>819</v>
      </c>
      <c r="E38" s="102">
        <v>10</v>
      </c>
      <c r="F38" s="103">
        <v>5046500</v>
      </c>
      <c r="G38" s="103">
        <v>5046500</v>
      </c>
      <c r="H38" s="103">
        <v>0</v>
      </c>
      <c r="I38" s="103">
        <v>0</v>
      </c>
    </row>
    <row r="39" spans="1:9" s="40" customFormat="1" ht="21" customHeight="1">
      <c r="A39" s="256" t="s">
        <v>885</v>
      </c>
      <c r="B39" s="96"/>
      <c r="C39" s="106"/>
      <c r="D39" s="107"/>
      <c r="E39" s="257"/>
      <c r="F39" s="258" t="s">
        <v>405</v>
      </c>
      <c r="G39" s="258"/>
      <c r="H39" s="259"/>
      <c r="I39" s="260"/>
    </row>
    <row r="40" spans="1:9" s="40" customFormat="1" ht="21" customHeight="1">
      <c r="A40" s="104" t="s">
        <v>565</v>
      </c>
      <c r="B40" s="94" t="s">
        <v>918</v>
      </c>
      <c r="C40" s="43" t="s">
        <v>886</v>
      </c>
      <c r="D40" s="102">
        <v>40</v>
      </c>
      <c r="E40" s="102">
        <v>5</v>
      </c>
      <c r="F40" s="103">
        <v>2000000</v>
      </c>
      <c r="G40" s="103">
        <v>2000000</v>
      </c>
      <c r="H40" s="103">
        <v>0</v>
      </c>
      <c r="I40" s="103">
        <v>0</v>
      </c>
    </row>
    <row r="41" spans="1:9" s="40" customFormat="1" ht="21" customHeight="1">
      <c r="A41" s="105"/>
      <c r="B41" s="96"/>
      <c r="C41" s="106" t="s">
        <v>887</v>
      </c>
      <c r="D41" s="107"/>
      <c r="E41" s="107"/>
      <c r="F41" s="108"/>
      <c r="G41" s="108"/>
      <c r="H41" s="108"/>
      <c r="I41" s="108"/>
    </row>
    <row r="42" spans="1:9" s="40" customFormat="1" ht="21" customHeight="1">
      <c r="A42" s="363"/>
      <c r="B42" s="110"/>
      <c r="C42" s="111"/>
      <c r="D42" s="112"/>
      <c r="E42" s="112"/>
      <c r="F42" s="364"/>
      <c r="G42" s="364"/>
      <c r="H42" s="364"/>
      <c r="I42" s="364"/>
    </row>
    <row r="43" spans="1:9" s="101" customFormat="1" ht="21" customHeight="1">
      <c r="A43" s="460" t="s">
        <v>930</v>
      </c>
      <c r="B43" s="460"/>
      <c r="C43" s="460"/>
      <c r="D43" s="460"/>
      <c r="E43" s="460"/>
      <c r="F43" s="460"/>
      <c r="G43" s="460"/>
      <c r="H43" s="460"/>
      <c r="I43" s="460"/>
    </row>
    <row r="44" spans="1:9" s="101" customFormat="1" ht="21" customHeight="1">
      <c r="A44" s="132"/>
      <c r="B44" s="133"/>
      <c r="C44" s="134"/>
      <c r="D44" s="135"/>
      <c r="E44" s="135"/>
      <c r="F44" s="136"/>
      <c r="G44" s="136"/>
      <c r="H44" s="136"/>
      <c r="I44" s="136"/>
    </row>
    <row r="45" spans="1:9" s="101" customFormat="1" ht="21" customHeight="1">
      <c r="A45" s="131" t="s">
        <v>57</v>
      </c>
      <c r="B45" s="131"/>
      <c r="C45" s="131"/>
      <c r="D45" s="131"/>
      <c r="E45" s="131"/>
      <c r="F45" s="131"/>
      <c r="G45" s="131"/>
      <c r="H45" s="131"/>
      <c r="I45" s="131"/>
    </row>
    <row r="46" spans="1:9" s="101" customFormat="1" ht="22.5" customHeight="1">
      <c r="A46" s="129" t="s">
        <v>685</v>
      </c>
      <c r="B46" s="129"/>
      <c r="C46" s="129"/>
      <c r="D46" s="129"/>
      <c r="E46" s="129"/>
      <c r="F46" s="129"/>
      <c r="G46" s="129"/>
      <c r="H46" s="129"/>
      <c r="I46" s="129"/>
    </row>
    <row r="47" spans="1:9" s="101" customFormat="1" ht="22.5" customHeight="1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s="39" customFormat="1" ht="22.5" customHeight="1">
      <c r="A48" s="39" t="s">
        <v>7</v>
      </c>
      <c r="B48" s="40"/>
      <c r="D48" s="42"/>
      <c r="E48" s="42"/>
      <c r="F48" s="41"/>
      <c r="G48" s="41"/>
      <c r="H48" s="41"/>
      <c r="I48" s="41"/>
    </row>
    <row r="49" spans="1:9" s="39" customFormat="1" ht="22.5" customHeight="1">
      <c r="A49" s="89"/>
      <c r="B49" s="89" t="s">
        <v>839</v>
      </c>
      <c r="C49" s="89"/>
      <c r="D49" s="90" t="s">
        <v>60</v>
      </c>
      <c r="E49" s="90" t="s">
        <v>858</v>
      </c>
      <c r="F49" s="472" t="s">
        <v>202</v>
      </c>
      <c r="G49" s="473"/>
      <c r="H49" s="91" t="s">
        <v>201</v>
      </c>
      <c r="I49" s="92"/>
    </row>
    <row r="50" spans="1:9" s="39" customFormat="1" ht="22.5" customHeight="1">
      <c r="A50" s="94" t="s">
        <v>854</v>
      </c>
      <c r="B50" s="94" t="s">
        <v>842</v>
      </c>
      <c r="C50" s="94" t="s">
        <v>855</v>
      </c>
      <c r="D50" s="95" t="s">
        <v>59</v>
      </c>
      <c r="E50" s="95" t="s">
        <v>859</v>
      </c>
      <c r="F50" s="474" t="s">
        <v>566</v>
      </c>
      <c r="G50" s="474" t="s">
        <v>650</v>
      </c>
      <c r="H50" s="461" t="s">
        <v>870</v>
      </c>
      <c r="I50" s="461" t="s">
        <v>871</v>
      </c>
    </row>
    <row r="51" spans="1:9" s="39" customFormat="1" ht="22.5" customHeight="1">
      <c r="A51" s="96"/>
      <c r="B51" s="96" t="s">
        <v>843</v>
      </c>
      <c r="C51" s="96"/>
      <c r="D51" s="97" t="s">
        <v>857</v>
      </c>
      <c r="E51" s="97" t="s">
        <v>860</v>
      </c>
      <c r="F51" s="475"/>
      <c r="G51" s="475"/>
      <c r="H51" s="462"/>
      <c r="I51" s="462"/>
    </row>
    <row r="52" spans="1:9" s="40" customFormat="1" ht="21.75" customHeight="1">
      <c r="A52" s="255" t="s">
        <v>567</v>
      </c>
      <c r="B52" s="226" t="s">
        <v>918</v>
      </c>
      <c r="C52" s="251" t="s">
        <v>102</v>
      </c>
      <c r="D52" s="252">
        <v>310</v>
      </c>
      <c r="E52" s="252">
        <v>10</v>
      </c>
      <c r="F52" s="253">
        <v>27002500</v>
      </c>
      <c r="G52" s="253">
        <v>27002500</v>
      </c>
      <c r="H52" s="253">
        <v>0</v>
      </c>
      <c r="I52" s="253">
        <v>0</v>
      </c>
    </row>
    <row r="53" spans="1:9" s="39" customFormat="1" ht="21.75" customHeight="1">
      <c r="A53" s="255" t="s">
        <v>568</v>
      </c>
      <c r="B53" s="226" t="s">
        <v>918</v>
      </c>
      <c r="C53" s="251" t="s">
        <v>103</v>
      </c>
      <c r="D53" s="252">
        <v>20</v>
      </c>
      <c r="E53" s="252">
        <v>19.5</v>
      </c>
      <c r="F53" s="253">
        <v>4346300</v>
      </c>
      <c r="G53" s="253">
        <v>4346300</v>
      </c>
      <c r="H53" s="253">
        <v>0</v>
      </c>
      <c r="I53" s="253">
        <v>0</v>
      </c>
    </row>
    <row r="54" spans="1:9" s="39" customFormat="1" ht="21.75" customHeight="1">
      <c r="A54" s="255" t="s">
        <v>569</v>
      </c>
      <c r="B54" s="226" t="s">
        <v>918</v>
      </c>
      <c r="C54" s="251" t="s">
        <v>104</v>
      </c>
      <c r="D54" s="252">
        <v>30</v>
      </c>
      <c r="E54" s="252">
        <v>5.33</v>
      </c>
      <c r="F54" s="253">
        <v>2241400</v>
      </c>
      <c r="G54" s="253">
        <v>2241400</v>
      </c>
      <c r="H54" s="253">
        <v>0</v>
      </c>
      <c r="I54" s="253">
        <v>0</v>
      </c>
    </row>
    <row r="55" spans="1:9" s="39" customFormat="1" ht="21.75" customHeight="1">
      <c r="A55" s="255" t="s">
        <v>570</v>
      </c>
      <c r="B55" s="226" t="s">
        <v>918</v>
      </c>
      <c r="C55" s="251" t="s">
        <v>105</v>
      </c>
      <c r="D55" s="252">
        <v>20</v>
      </c>
      <c r="E55" s="252">
        <v>19.5</v>
      </c>
      <c r="F55" s="253">
        <v>3979330</v>
      </c>
      <c r="G55" s="253">
        <v>3979330</v>
      </c>
      <c r="H55" s="253">
        <v>0</v>
      </c>
      <c r="I55" s="253">
        <v>0</v>
      </c>
    </row>
    <row r="56" spans="1:9" s="39" customFormat="1" ht="21.75" customHeight="1">
      <c r="A56" s="255" t="s">
        <v>571</v>
      </c>
      <c r="B56" s="226" t="s">
        <v>918</v>
      </c>
      <c r="C56" s="251" t="s">
        <v>106</v>
      </c>
      <c r="D56" s="252">
        <v>40</v>
      </c>
      <c r="E56" s="252">
        <v>19</v>
      </c>
      <c r="F56" s="253">
        <v>7600000</v>
      </c>
      <c r="G56" s="253">
        <v>7600000</v>
      </c>
      <c r="H56" s="253">
        <v>0</v>
      </c>
      <c r="I56" s="253">
        <v>0</v>
      </c>
    </row>
    <row r="57" spans="1:9" s="39" customFormat="1" ht="21.75" customHeight="1">
      <c r="A57" s="104" t="s">
        <v>572</v>
      </c>
      <c r="B57" s="94" t="s">
        <v>918</v>
      </c>
      <c r="C57" s="43" t="s">
        <v>919</v>
      </c>
      <c r="D57" s="102">
        <v>60</v>
      </c>
      <c r="E57" s="102">
        <v>5.56</v>
      </c>
      <c r="F57" s="103">
        <v>12929000</v>
      </c>
      <c r="G57" s="103">
        <v>12929000</v>
      </c>
      <c r="H57" s="103">
        <v>0</v>
      </c>
      <c r="I57" s="103">
        <v>0</v>
      </c>
    </row>
    <row r="58" spans="1:9" s="39" customFormat="1" ht="21.75" customHeight="1">
      <c r="A58" s="105" t="s">
        <v>888</v>
      </c>
      <c r="B58" s="96"/>
      <c r="C58" s="106"/>
      <c r="D58" s="107"/>
      <c r="E58" s="107"/>
      <c r="F58" s="108"/>
      <c r="G58" s="108"/>
      <c r="H58" s="108"/>
      <c r="I58" s="108"/>
    </row>
    <row r="59" spans="1:9" s="39" customFormat="1" ht="21.75" customHeight="1">
      <c r="A59" s="104" t="s">
        <v>573</v>
      </c>
      <c r="B59" s="94" t="s">
        <v>918</v>
      </c>
      <c r="C59" s="43" t="s">
        <v>919</v>
      </c>
      <c r="D59" s="145" t="s">
        <v>263</v>
      </c>
      <c r="E59" s="102">
        <v>15.94</v>
      </c>
      <c r="F59" s="103">
        <v>14729400</v>
      </c>
      <c r="G59" s="103">
        <v>14729400</v>
      </c>
      <c r="H59" s="103">
        <v>0</v>
      </c>
      <c r="I59" s="103">
        <v>0</v>
      </c>
    </row>
    <row r="60" spans="1:9" s="39" customFormat="1" ht="21.75" customHeight="1">
      <c r="A60" s="104" t="s">
        <v>889</v>
      </c>
      <c r="B60" s="94"/>
      <c r="C60" s="43"/>
      <c r="D60" s="145"/>
      <c r="E60" s="102"/>
      <c r="F60" s="258" t="s">
        <v>406</v>
      </c>
      <c r="G60" s="258"/>
      <c r="H60" s="259"/>
      <c r="I60" s="260"/>
    </row>
    <row r="61" spans="1:9" s="39" customFormat="1" ht="21.75" customHeight="1">
      <c r="A61" s="254" t="s">
        <v>574</v>
      </c>
      <c r="B61" s="89" t="s">
        <v>918</v>
      </c>
      <c r="C61" s="98" t="s">
        <v>130</v>
      </c>
      <c r="D61" s="99">
        <v>145</v>
      </c>
      <c r="E61" s="99">
        <v>7.03</v>
      </c>
      <c r="F61" s="100">
        <v>10200000</v>
      </c>
      <c r="G61" s="100">
        <v>10200000</v>
      </c>
      <c r="H61" s="100">
        <v>0</v>
      </c>
      <c r="I61" s="100">
        <v>0</v>
      </c>
    </row>
    <row r="62" spans="1:9" s="39" customFormat="1" ht="21.75" customHeight="1">
      <c r="A62" s="255" t="s">
        <v>575</v>
      </c>
      <c r="B62" s="226" t="s">
        <v>918</v>
      </c>
      <c r="C62" s="251" t="s">
        <v>107</v>
      </c>
      <c r="D62" s="252">
        <v>60</v>
      </c>
      <c r="E62" s="252">
        <v>18</v>
      </c>
      <c r="F62" s="253">
        <v>10800000</v>
      </c>
      <c r="G62" s="253">
        <v>10800000</v>
      </c>
      <c r="H62" s="253">
        <v>0</v>
      </c>
      <c r="I62" s="253">
        <v>0</v>
      </c>
    </row>
    <row r="63" spans="1:9" s="39" customFormat="1" ht="21.75" customHeight="1">
      <c r="A63" s="255" t="s">
        <v>576</v>
      </c>
      <c r="B63" s="226" t="s">
        <v>918</v>
      </c>
      <c r="C63" s="251" t="s">
        <v>108</v>
      </c>
      <c r="D63" s="252">
        <v>180</v>
      </c>
      <c r="E63" s="252">
        <v>16</v>
      </c>
      <c r="F63" s="253">
        <v>28800000</v>
      </c>
      <c r="G63" s="253">
        <v>28800000</v>
      </c>
      <c r="H63" s="253">
        <v>0</v>
      </c>
      <c r="I63" s="253">
        <v>0</v>
      </c>
    </row>
    <row r="64" spans="1:9" s="39" customFormat="1" ht="21.75" customHeight="1">
      <c r="A64" s="255" t="s">
        <v>577</v>
      </c>
      <c r="B64" s="226" t="s">
        <v>918</v>
      </c>
      <c r="C64" s="251" t="s">
        <v>109</v>
      </c>
      <c r="D64" s="252">
        <v>160</v>
      </c>
      <c r="E64" s="252">
        <v>12</v>
      </c>
      <c r="F64" s="253">
        <v>18200000</v>
      </c>
      <c r="G64" s="253">
        <v>18200000</v>
      </c>
      <c r="H64" s="253">
        <v>0</v>
      </c>
      <c r="I64" s="253">
        <v>0</v>
      </c>
    </row>
    <row r="65" spans="1:9" s="39" customFormat="1" ht="21.75" customHeight="1">
      <c r="A65" s="104" t="s">
        <v>578</v>
      </c>
      <c r="B65" s="94" t="s">
        <v>918</v>
      </c>
      <c r="C65" s="43" t="s">
        <v>110</v>
      </c>
      <c r="D65" s="102">
        <v>50</v>
      </c>
      <c r="E65" s="102">
        <v>19.5</v>
      </c>
      <c r="F65" s="103">
        <v>34084104.13</v>
      </c>
      <c r="G65" s="103">
        <v>34084104.13</v>
      </c>
      <c r="H65" s="103">
        <v>0</v>
      </c>
      <c r="I65" s="103">
        <v>0</v>
      </c>
    </row>
    <row r="66" spans="1:9" s="39" customFormat="1" ht="21.75" customHeight="1">
      <c r="A66" s="105" t="s">
        <v>62</v>
      </c>
      <c r="B66" s="96"/>
      <c r="C66" s="106"/>
      <c r="D66" s="107"/>
      <c r="E66" s="107"/>
      <c r="F66" s="108"/>
      <c r="G66" s="108"/>
      <c r="H66" s="108"/>
      <c r="I66" s="108"/>
    </row>
    <row r="67" spans="1:9" s="39" customFormat="1" ht="21.75" customHeight="1">
      <c r="A67" s="255" t="s">
        <v>579</v>
      </c>
      <c r="B67" s="226" t="s">
        <v>74</v>
      </c>
      <c r="C67" s="251" t="s">
        <v>111</v>
      </c>
      <c r="D67" s="252">
        <v>200</v>
      </c>
      <c r="E67" s="252">
        <v>11</v>
      </c>
      <c r="F67" s="253">
        <v>14178000</v>
      </c>
      <c r="G67" s="253">
        <v>14178000</v>
      </c>
      <c r="H67" s="253">
        <v>0</v>
      </c>
      <c r="I67" s="253">
        <v>0</v>
      </c>
    </row>
    <row r="68" spans="1:9" s="39" customFormat="1" ht="21.75" customHeight="1">
      <c r="A68" s="254" t="s">
        <v>580</v>
      </c>
      <c r="B68" s="89" t="s">
        <v>918</v>
      </c>
      <c r="C68" s="98" t="s">
        <v>112</v>
      </c>
      <c r="D68" s="99">
        <v>10</v>
      </c>
      <c r="E68" s="99">
        <v>19</v>
      </c>
      <c r="F68" s="100">
        <v>0</v>
      </c>
      <c r="G68" s="100"/>
      <c r="H68" s="100">
        <v>0</v>
      </c>
      <c r="I68" s="100"/>
    </row>
    <row r="69" spans="1:9" s="39" customFormat="1" ht="21.75" customHeight="1">
      <c r="A69" s="105"/>
      <c r="B69" s="96"/>
      <c r="C69" s="96" t="s">
        <v>313</v>
      </c>
      <c r="D69" s="107">
        <v>10</v>
      </c>
      <c r="E69" s="107">
        <v>19</v>
      </c>
      <c r="F69" s="108"/>
      <c r="G69" s="108">
        <v>1400250</v>
      </c>
      <c r="H69" s="108"/>
      <c r="I69" s="108">
        <v>0</v>
      </c>
    </row>
    <row r="70" spans="1:9" s="39" customFormat="1" ht="21.75" customHeight="1">
      <c r="A70" s="255" t="s">
        <v>581</v>
      </c>
      <c r="B70" s="226" t="s">
        <v>918</v>
      </c>
      <c r="C70" s="251" t="s">
        <v>891</v>
      </c>
      <c r="D70" s="252">
        <v>5</v>
      </c>
      <c r="E70" s="252">
        <v>19</v>
      </c>
      <c r="F70" s="253">
        <v>1060200</v>
      </c>
      <c r="G70" s="253">
        <v>1060200</v>
      </c>
      <c r="H70" s="253">
        <v>0</v>
      </c>
      <c r="I70" s="253">
        <v>0</v>
      </c>
    </row>
    <row r="71" spans="1:9" s="39" customFormat="1" ht="21.75" customHeight="1">
      <c r="A71" s="255" t="s">
        <v>582</v>
      </c>
      <c r="B71" s="226" t="s">
        <v>918</v>
      </c>
      <c r="C71" s="251" t="s">
        <v>113</v>
      </c>
      <c r="D71" s="252">
        <v>30</v>
      </c>
      <c r="E71" s="252">
        <v>13.33</v>
      </c>
      <c r="F71" s="253">
        <v>7789400</v>
      </c>
      <c r="G71" s="253">
        <v>7789400</v>
      </c>
      <c r="H71" s="253">
        <v>0</v>
      </c>
      <c r="I71" s="253">
        <v>0</v>
      </c>
    </row>
    <row r="72" spans="1:9" s="39" customFormat="1" ht="21.75" customHeight="1">
      <c r="A72" s="255" t="s">
        <v>583</v>
      </c>
      <c r="B72" s="226" t="s">
        <v>918</v>
      </c>
      <c r="C72" s="251" t="s">
        <v>114</v>
      </c>
      <c r="D72" s="252">
        <v>40</v>
      </c>
      <c r="E72" s="252">
        <v>9.12</v>
      </c>
      <c r="F72" s="253">
        <v>3646800</v>
      </c>
      <c r="G72" s="253">
        <v>3646800</v>
      </c>
      <c r="H72" s="253">
        <v>0</v>
      </c>
      <c r="I72" s="253">
        <v>0</v>
      </c>
    </row>
    <row r="73" spans="1:9" s="39" customFormat="1" ht="21.75" customHeight="1">
      <c r="A73" s="255" t="s">
        <v>586</v>
      </c>
      <c r="B73" s="226" t="s">
        <v>918</v>
      </c>
      <c r="C73" s="251" t="s">
        <v>115</v>
      </c>
      <c r="D73" s="252">
        <v>5</v>
      </c>
      <c r="E73" s="252">
        <v>19</v>
      </c>
      <c r="F73" s="253">
        <v>1013650</v>
      </c>
      <c r="G73" s="253">
        <v>1013650</v>
      </c>
      <c r="H73" s="253">
        <v>0</v>
      </c>
      <c r="I73" s="253">
        <v>0</v>
      </c>
    </row>
    <row r="74" spans="1:9" s="39" customFormat="1" ht="21.75" customHeight="1">
      <c r="A74" s="255" t="s">
        <v>587</v>
      </c>
      <c r="B74" s="226" t="s">
        <v>918</v>
      </c>
      <c r="C74" s="261" t="s">
        <v>118</v>
      </c>
      <c r="D74" s="252">
        <v>20</v>
      </c>
      <c r="E74" s="252">
        <v>5.75</v>
      </c>
      <c r="F74" s="253">
        <v>1150000</v>
      </c>
      <c r="G74" s="253">
        <v>1150000</v>
      </c>
      <c r="H74" s="253">
        <v>0</v>
      </c>
      <c r="I74" s="253">
        <v>0</v>
      </c>
    </row>
    <row r="75" spans="1:9" s="39" customFormat="1" ht="21.75" customHeight="1">
      <c r="A75" s="255" t="s">
        <v>588</v>
      </c>
      <c r="B75" s="226" t="s">
        <v>918</v>
      </c>
      <c r="C75" s="261" t="s">
        <v>118</v>
      </c>
      <c r="D75" s="252">
        <v>250</v>
      </c>
      <c r="E75" s="252">
        <v>19.9</v>
      </c>
      <c r="F75" s="253">
        <v>49750000</v>
      </c>
      <c r="G75" s="253">
        <v>49750000</v>
      </c>
      <c r="H75" s="253">
        <v>0</v>
      </c>
      <c r="I75" s="253">
        <v>0</v>
      </c>
    </row>
    <row r="76" spans="1:9" s="39" customFormat="1" ht="21.75" customHeight="1">
      <c r="A76" s="255" t="s">
        <v>589</v>
      </c>
      <c r="B76" s="226" t="s">
        <v>918</v>
      </c>
      <c r="C76" s="251" t="s">
        <v>119</v>
      </c>
      <c r="D76" s="252">
        <v>10</v>
      </c>
      <c r="E76" s="252">
        <v>15.5</v>
      </c>
      <c r="F76" s="253">
        <v>1550000</v>
      </c>
      <c r="G76" s="253">
        <v>1550000</v>
      </c>
      <c r="H76" s="253">
        <v>0</v>
      </c>
      <c r="I76" s="253">
        <v>232500</v>
      </c>
    </row>
    <row r="77" spans="1:9" s="39" customFormat="1" ht="21.75" customHeight="1">
      <c r="A77" s="255" t="s">
        <v>590</v>
      </c>
      <c r="B77" s="226" t="s">
        <v>918</v>
      </c>
      <c r="C77" s="251" t="s">
        <v>120</v>
      </c>
      <c r="D77" s="252">
        <v>300</v>
      </c>
      <c r="E77" s="252">
        <v>16.67</v>
      </c>
      <c r="F77" s="253">
        <v>49367900</v>
      </c>
      <c r="G77" s="253">
        <v>49367900</v>
      </c>
      <c r="H77" s="253">
        <v>0</v>
      </c>
      <c r="I77" s="253">
        <v>0</v>
      </c>
    </row>
    <row r="78" spans="1:9" s="39" customFormat="1" ht="21.75" customHeight="1">
      <c r="A78" s="255" t="s">
        <v>620</v>
      </c>
      <c r="B78" s="226" t="s">
        <v>132</v>
      </c>
      <c r="C78" s="251" t="s">
        <v>121</v>
      </c>
      <c r="D78" s="252">
        <v>125</v>
      </c>
      <c r="E78" s="252">
        <v>19</v>
      </c>
      <c r="F78" s="253">
        <v>0</v>
      </c>
      <c r="G78" s="253">
        <v>8750000</v>
      </c>
      <c r="H78" s="253">
        <v>0</v>
      </c>
      <c r="I78" s="253">
        <v>0</v>
      </c>
    </row>
    <row r="79" spans="1:9" s="39" customFormat="1" ht="21.75" customHeight="1">
      <c r="A79" s="255" t="s">
        <v>591</v>
      </c>
      <c r="B79" s="226" t="s">
        <v>74</v>
      </c>
      <c r="C79" s="251" t="s">
        <v>122</v>
      </c>
      <c r="D79" s="252">
        <v>44</v>
      </c>
      <c r="E79" s="252">
        <v>19.61</v>
      </c>
      <c r="F79" s="253">
        <v>10219584</v>
      </c>
      <c r="G79" s="253">
        <v>10219584</v>
      </c>
      <c r="H79" s="253">
        <v>0</v>
      </c>
      <c r="I79" s="253">
        <v>0</v>
      </c>
    </row>
    <row r="80" spans="1:9" s="93" customFormat="1" ht="21.75" customHeight="1">
      <c r="A80" s="255" t="s">
        <v>618</v>
      </c>
      <c r="B80" s="226" t="s">
        <v>918</v>
      </c>
      <c r="C80" s="261" t="s">
        <v>123</v>
      </c>
      <c r="D80" s="252">
        <v>10</v>
      </c>
      <c r="E80" s="252">
        <v>9</v>
      </c>
      <c r="F80" s="253">
        <v>0</v>
      </c>
      <c r="G80" s="253">
        <v>450000</v>
      </c>
      <c r="H80" s="253">
        <v>0</v>
      </c>
      <c r="I80" s="253">
        <v>0</v>
      </c>
    </row>
    <row r="81" spans="1:9" s="40" customFormat="1" ht="21.75" customHeight="1">
      <c r="A81" s="255" t="s">
        <v>592</v>
      </c>
      <c r="B81" s="226" t="s">
        <v>918</v>
      </c>
      <c r="C81" s="251" t="s">
        <v>124</v>
      </c>
      <c r="D81" s="252">
        <v>20</v>
      </c>
      <c r="E81" s="252">
        <v>18.33</v>
      </c>
      <c r="F81" s="253">
        <v>3511502.82</v>
      </c>
      <c r="G81" s="253">
        <v>3511502.82</v>
      </c>
      <c r="H81" s="253">
        <v>0</v>
      </c>
      <c r="I81" s="253">
        <v>0</v>
      </c>
    </row>
    <row r="82" spans="1:9" s="40" customFormat="1" ht="21.75" customHeight="1">
      <c r="A82" s="255" t="s">
        <v>593</v>
      </c>
      <c r="B82" s="226" t="s">
        <v>918</v>
      </c>
      <c r="C82" s="251" t="s">
        <v>125</v>
      </c>
      <c r="D82" s="252">
        <v>50</v>
      </c>
      <c r="E82" s="252">
        <v>7.5</v>
      </c>
      <c r="F82" s="253">
        <v>3749900</v>
      </c>
      <c r="G82" s="253">
        <v>3749900</v>
      </c>
      <c r="H82" s="253">
        <v>0</v>
      </c>
      <c r="I82" s="253">
        <v>0</v>
      </c>
    </row>
    <row r="83" spans="1:9" s="39" customFormat="1" ht="21.75">
      <c r="A83" s="104" t="s">
        <v>619</v>
      </c>
      <c r="B83" s="94" t="s">
        <v>918</v>
      </c>
      <c r="C83" s="43" t="s">
        <v>925</v>
      </c>
      <c r="D83" s="145" t="s">
        <v>71</v>
      </c>
      <c r="E83" s="102">
        <v>19</v>
      </c>
      <c r="F83" s="103">
        <v>1657750</v>
      </c>
      <c r="G83" s="103">
        <v>1657750</v>
      </c>
      <c r="H83" s="103">
        <v>0</v>
      </c>
      <c r="I83" s="103">
        <v>0</v>
      </c>
    </row>
    <row r="84" spans="1:9" s="39" customFormat="1" ht="21.75">
      <c r="A84" s="104" t="s">
        <v>67</v>
      </c>
      <c r="B84" s="94"/>
      <c r="C84" s="43"/>
      <c r="D84" s="102"/>
      <c r="E84" s="102"/>
      <c r="F84" s="102"/>
      <c r="G84" s="102"/>
      <c r="H84" s="169"/>
      <c r="I84" s="102"/>
    </row>
    <row r="85" spans="1:9" s="39" customFormat="1" ht="21.75">
      <c r="A85" s="105" t="s">
        <v>421</v>
      </c>
      <c r="B85" s="96"/>
      <c r="C85" s="106"/>
      <c r="D85" s="107"/>
      <c r="E85" s="107"/>
      <c r="F85" s="258" t="s">
        <v>920</v>
      </c>
      <c r="G85" s="258"/>
      <c r="H85" s="259"/>
      <c r="I85" s="260"/>
    </row>
    <row r="86" spans="1:9" s="39" customFormat="1" ht="21.75">
      <c r="A86" s="132"/>
      <c r="B86" s="133"/>
      <c r="C86" s="134"/>
      <c r="D86" s="135"/>
      <c r="E86" s="135"/>
      <c r="F86" s="136"/>
      <c r="G86" s="136"/>
      <c r="H86" s="136"/>
      <c r="I86" s="136"/>
    </row>
    <row r="87" spans="1:9" s="39" customFormat="1" ht="21.75" customHeight="1">
      <c r="A87" s="131" t="s">
        <v>930</v>
      </c>
      <c r="B87" s="131"/>
      <c r="C87" s="131"/>
      <c r="D87" s="131"/>
      <c r="E87" s="131"/>
      <c r="F87" s="131"/>
      <c r="G87" s="131"/>
      <c r="H87" s="131"/>
      <c r="I87" s="131"/>
    </row>
    <row r="88" spans="1:9" s="39" customFormat="1" ht="19.5" customHeight="1">
      <c r="A88" s="131"/>
      <c r="B88" s="87"/>
      <c r="C88" s="87"/>
      <c r="D88" s="88"/>
      <c r="E88" s="88"/>
      <c r="F88" s="88"/>
      <c r="G88" s="88"/>
      <c r="H88" s="88"/>
      <c r="I88" s="88"/>
    </row>
    <row r="89" spans="1:9" s="39" customFormat="1" ht="21" customHeight="1">
      <c r="A89" s="131" t="s">
        <v>57</v>
      </c>
      <c r="B89" s="131"/>
      <c r="C89" s="131"/>
      <c r="D89" s="131"/>
      <c r="E89" s="131"/>
      <c r="F89" s="131"/>
      <c r="G89" s="131"/>
      <c r="H89" s="131"/>
      <c r="I89" s="131"/>
    </row>
    <row r="90" spans="1:9" s="39" customFormat="1" ht="21" customHeight="1">
      <c r="A90" s="131"/>
      <c r="B90" s="131"/>
      <c r="C90" s="131"/>
      <c r="D90" s="131"/>
      <c r="E90" s="131"/>
      <c r="F90" s="131"/>
      <c r="G90" s="131"/>
      <c r="H90" s="131"/>
      <c r="I90" s="131"/>
    </row>
    <row r="91" spans="1:9" s="39" customFormat="1" ht="22.5" customHeight="1">
      <c r="A91" s="129" t="s">
        <v>686</v>
      </c>
      <c r="B91" s="129"/>
      <c r="C91" s="129"/>
      <c r="D91" s="129"/>
      <c r="E91" s="129"/>
      <c r="F91" s="129"/>
      <c r="G91" s="129"/>
      <c r="H91" s="129"/>
      <c r="I91" s="129"/>
    </row>
    <row r="92" spans="1:9" s="39" customFormat="1" ht="22.5" customHeight="1">
      <c r="A92" s="129"/>
      <c r="B92" s="129"/>
      <c r="C92" s="129"/>
      <c r="D92" s="129"/>
      <c r="E92" s="129"/>
      <c r="F92" s="129"/>
      <c r="G92" s="129"/>
      <c r="H92" s="129"/>
      <c r="I92" s="129"/>
    </row>
    <row r="93" spans="1:9" s="39" customFormat="1" ht="22.5" customHeight="1">
      <c r="A93" s="39" t="s">
        <v>7</v>
      </c>
      <c r="B93" s="40"/>
      <c r="D93" s="42"/>
      <c r="E93" s="42"/>
      <c r="F93" s="41"/>
      <c r="G93" s="41"/>
      <c r="H93" s="41"/>
      <c r="I93" s="41"/>
    </row>
    <row r="94" spans="1:9" s="39" customFormat="1" ht="22.5" customHeight="1">
      <c r="A94" s="89"/>
      <c r="B94" s="89" t="s">
        <v>839</v>
      </c>
      <c r="C94" s="89"/>
      <c r="D94" s="90" t="s">
        <v>60</v>
      </c>
      <c r="E94" s="90" t="s">
        <v>858</v>
      </c>
      <c r="F94" s="472" t="s">
        <v>202</v>
      </c>
      <c r="G94" s="473"/>
      <c r="H94" s="91" t="s">
        <v>201</v>
      </c>
      <c r="I94" s="92"/>
    </row>
    <row r="95" spans="1:9" s="39" customFormat="1" ht="22.5" customHeight="1">
      <c r="A95" s="94" t="s">
        <v>854</v>
      </c>
      <c r="B95" s="94" t="s">
        <v>842</v>
      </c>
      <c r="C95" s="94" t="s">
        <v>855</v>
      </c>
      <c r="D95" s="95" t="s">
        <v>59</v>
      </c>
      <c r="E95" s="95" t="s">
        <v>859</v>
      </c>
      <c r="F95" s="474" t="s">
        <v>566</v>
      </c>
      <c r="G95" s="474" t="s">
        <v>650</v>
      </c>
      <c r="H95" s="461" t="s">
        <v>870</v>
      </c>
      <c r="I95" s="461" t="s">
        <v>871</v>
      </c>
    </row>
    <row r="96" spans="1:9" s="39" customFormat="1" ht="22.5" customHeight="1">
      <c r="A96" s="96"/>
      <c r="B96" s="96" t="s">
        <v>843</v>
      </c>
      <c r="C96" s="96"/>
      <c r="D96" s="97" t="s">
        <v>857</v>
      </c>
      <c r="E96" s="97" t="s">
        <v>860</v>
      </c>
      <c r="F96" s="475"/>
      <c r="G96" s="475"/>
      <c r="H96" s="462"/>
      <c r="I96" s="462"/>
    </row>
    <row r="97" spans="1:9" s="39" customFormat="1" ht="21.75" customHeight="1">
      <c r="A97" s="104" t="s">
        <v>627</v>
      </c>
      <c r="B97" s="94" t="s">
        <v>918</v>
      </c>
      <c r="C97" s="43" t="s">
        <v>919</v>
      </c>
      <c r="D97" s="102">
        <v>10</v>
      </c>
      <c r="E97" s="102">
        <v>6</v>
      </c>
      <c r="F97" s="103">
        <v>450000</v>
      </c>
      <c r="G97" s="103">
        <v>450000</v>
      </c>
      <c r="H97" s="103">
        <v>0</v>
      </c>
      <c r="I97" s="103">
        <v>0</v>
      </c>
    </row>
    <row r="98" spans="1:9" s="39" customFormat="1" ht="21.75" customHeight="1">
      <c r="A98" s="105" t="s">
        <v>890</v>
      </c>
      <c r="B98" s="96"/>
      <c r="C98" s="227"/>
      <c r="D98" s="107"/>
      <c r="E98" s="107"/>
      <c r="F98" s="108"/>
      <c r="G98" s="108"/>
      <c r="H98" s="108"/>
      <c r="I98" s="108"/>
    </row>
    <row r="99" spans="1:9" s="39" customFormat="1" ht="21.75" customHeight="1">
      <c r="A99" s="255" t="s">
        <v>594</v>
      </c>
      <c r="B99" s="226" t="s">
        <v>132</v>
      </c>
      <c r="C99" s="251" t="s">
        <v>926</v>
      </c>
      <c r="D99" s="252">
        <v>20</v>
      </c>
      <c r="E99" s="252">
        <v>16.47</v>
      </c>
      <c r="F99" s="253">
        <v>0</v>
      </c>
      <c r="G99" s="253">
        <v>4049000</v>
      </c>
      <c r="H99" s="253">
        <v>0</v>
      </c>
      <c r="I99" s="253">
        <v>0</v>
      </c>
    </row>
    <row r="100" spans="1:9" s="39" customFormat="1" ht="21.75" customHeight="1">
      <c r="A100" s="104" t="s">
        <v>595</v>
      </c>
      <c r="B100" s="94" t="s">
        <v>918</v>
      </c>
      <c r="C100" s="130" t="s">
        <v>901</v>
      </c>
      <c r="D100" s="102">
        <v>80</v>
      </c>
      <c r="E100" s="102">
        <v>15.2</v>
      </c>
      <c r="F100" s="103">
        <v>12160000</v>
      </c>
      <c r="G100" s="103">
        <v>12160000</v>
      </c>
      <c r="H100" s="103">
        <v>0</v>
      </c>
      <c r="I100" s="103">
        <v>0</v>
      </c>
    </row>
    <row r="101" spans="1:9" s="39" customFormat="1" ht="21.75" customHeight="1">
      <c r="A101" s="105"/>
      <c r="B101" s="96"/>
      <c r="C101" s="250" t="s">
        <v>66</v>
      </c>
      <c r="D101" s="107"/>
      <c r="E101" s="107"/>
      <c r="F101" s="108"/>
      <c r="G101" s="108"/>
      <c r="H101" s="108"/>
      <c r="I101" s="108"/>
    </row>
    <row r="102" spans="1:9" s="39" customFormat="1" ht="21.75" customHeight="1">
      <c r="A102" s="104" t="s">
        <v>628</v>
      </c>
      <c r="B102" s="94" t="s">
        <v>918</v>
      </c>
      <c r="C102" s="43" t="s">
        <v>925</v>
      </c>
      <c r="D102" s="148" t="s">
        <v>820</v>
      </c>
      <c r="E102" s="102">
        <v>19</v>
      </c>
      <c r="F102" s="103">
        <v>6696550</v>
      </c>
      <c r="G102" s="103">
        <v>6696550</v>
      </c>
      <c r="H102" s="103">
        <v>0</v>
      </c>
      <c r="I102" s="103">
        <v>0</v>
      </c>
    </row>
    <row r="103" spans="1:9" s="39" customFormat="1" ht="21.75" customHeight="1">
      <c r="A103" s="105" t="s">
        <v>892</v>
      </c>
      <c r="B103" s="96"/>
      <c r="C103" s="106"/>
      <c r="D103" s="107"/>
      <c r="E103" s="107"/>
      <c r="F103" s="107"/>
      <c r="G103" s="108"/>
      <c r="H103" s="107" t="s">
        <v>131</v>
      </c>
      <c r="I103" s="108"/>
    </row>
    <row r="104" spans="1:9" s="39" customFormat="1" ht="21.75" customHeight="1">
      <c r="A104" s="255" t="s">
        <v>596</v>
      </c>
      <c r="B104" s="226" t="s">
        <v>918</v>
      </c>
      <c r="C104" s="251" t="s">
        <v>104</v>
      </c>
      <c r="D104" s="252">
        <v>10</v>
      </c>
      <c r="E104" s="252">
        <v>9</v>
      </c>
      <c r="F104" s="253">
        <v>900000</v>
      </c>
      <c r="G104" s="253">
        <v>900000</v>
      </c>
      <c r="H104" s="253">
        <v>0</v>
      </c>
      <c r="I104" s="253">
        <v>0</v>
      </c>
    </row>
    <row r="105" spans="1:9" s="39" customFormat="1" ht="21.75" customHeight="1">
      <c r="A105" s="255" t="s">
        <v>597</v>
      </c>
      <c r="B105" s="226" t="s">
        <v>918</v>
      </c>
      <c r="C105" s="251" t="s">
        <v>126</v>
      </c>
      <c r="D105" s="252">
        <v>70</v>
      </c>
      <c r="E105" s="252">
        <v>17.12</v>
      </c>
      <c r="F105" s="253">
        <v>99814371.65</v>
      </c>
      <c r="G105" s="253">
        <v>99814371.65</v>
      </c>
      <c r="H105" s="253">
        <v>0</v>
      </c>
      <c r="I105" s="253">
        <v>0</v>
      </c>
    </row>
    <row r="106" spans="1:9" s="39" customFormat="1" ht="21.75" customHeight="1">
      <c r="A106" s="104" t="s">
        <v>629</v>
      </c>
      <c r="B106" s="94" t="s">
        <v>918</v>
      </c>
      <c r="C106" s="130" t="s">
        <v>903</v>
      </c>
      <c r="D106" s="102">
        <v>6.5</v>
      </c>
      <c r="E106" s="102">
        <v>10</v>
      </c>
      <c r="F106" s="103">
        <v>390000</v>
      </c>
      <c r="G106" s="103">
        <v>390000</v>
      </c>
      <c r="H106" s="103">
        <v>0</v>
      </c>
      <c r="I106" s="103">
        <v>0</v>
      </c>
    </row>
    <row r="107" spans="1:9" s="39" customFormat="1" ht="21.75" customHeight="1">
      <c r="A107" s="105"/>
      <c r="B107" s="96"/>
      <c r="C107" s="250" t="s">
        <v>904</v>
      </c>
      <c r="D107" s="107"/>
      <c r="E107" s="107"/>
      <c r="F107" s="108"/>
      <c r="G107" s="108"/>
      <c r="H107" s="108"/>
      <c r="I107" s="108"/>
    </row>
    <row r="108" spans="1:9" s="39" customFormat="1" ht="21.75" customHeight="1">
      <c r="A108" s="104" t="s">
        <v>598</v>
      </c>
      <c r="B108" s="94" t="s">
        <v>75</v>
      </c>
      <c r="C108" s="43" t="s">
        <v>127</v>
      </c>
      <c r="D108" s="102">
        <v>1</v>
      </c>
      <c r="E108" s="102">
        <v>10</v>
      </c>
      <c r="F108" s="103">
        <v>825600</v>
      </c>
      <c r="G108" s="103">
        <v>825600</v>
      </c>
      <c r="H108" s="103">
        <v>0</v>
      </c>
      <c r="I108" s="103">
        <v>0</v>
      </c>
    </row>
    <row r="109" spans="1:9" s="39" customFormat="1" ht="21.75" customHeight="1">
      <c r="A109" s="105" t="s">
        <v>56</v>
      </c>
      <c r="B109" s="96"/>
      <c r="C109" s="106" t="s">
        <v>128</v>
      </c>
      <c r="D109" s="107"/>
      <c r="E109" s="107"/>
      <c r="F109" s="108"/>
      <c r="G109" s="108"/>
      <c r="H109" s="108"/>
      <c r="I109" s="108"/>
    </row>
    <row r="110" spans="1:9" s="39" customFormat="1" ht="21.75" customHeight="1">
      <c r="A110" s="104" t="s">
        <v>599</v>
      </c>
      <c r="B110" s="94" t="s">
        <v>74</v>
      </c>
      <c r="C110" s="43" t="s">
        <v>129</v>
      </c>
      <c r="D110" s="102">
        <v>10</v>
      </c>
      <c r="E110" s="102">
        <v>19.9</v>
      </c>
      <c r="F110" s="103">
        <v>4992399.12</v>
      </c>
      <c r="G110" s="103">
        <v>4992399.12</v>
      </c>
      <c r="H110" s="103">
        <v>0</v>
      </c>
      <c r="I110" s="103">
        <v>0</v>
      </c>
    </row>
    <row r="111" spans="1:9" s="39" customFormat="1" ht="21.75" customHeight="1">
      <c r="A111" s="105" t="s">
        <v>73</v>
      </c>
      <c r="B111" s="96"/>
      <c r="C111" s="106"/>
      <c r="D111" s="107"/>
      <c r="E111" s="107"/>
      <c r="F111" s="108"/>
      <c r="G111" s="108"/>
      <c r="H111" s="108"/>
      <c r="I111" s="108"/>
    </row>
    <row r="112" spans="1:9" s="39" customFormat="1" ht="21.75" customHeight="1">
      <c r="A112" s="104" t="s">
        <v>600</v>
      </c>
      <c r="B112" s="94" t="s">
        <v>918</v>
      </c>
      <c r="C112" s="43" t="s">
        <v>893</v>
      </c>
      <c r="D112" s="102">
        <v>36</v>
      </c>
      <c r="E112" s="102">
        <v>5</v>
      </c>
      <c r="F112" s="103">
        <v>1557000</v>
      </c>
      <c r="G112" s="103">
        <v>1557000</v>
      </c>
      <c r="H112" s="103">
        <v>0</v>
      </c>
      <c r="I112" s="103">
        <v>0</v>
      </c>
    </row>
    <row r="113" spans="1:9" s="39" customFormat="1" ht="21.75" customHeight="1">
      <c r="A113" s="104"/>
      <c r="B113" s="94"/>
      <c r="C113" s="43" t="s">
        <v>894</v>
      </c>
      <c r="D113" s="102"/>
      <c r="E113" s="102"/>
      <c r="F113" s="103"/>
      <c r="G113" s="103"/>
      <c r="H113" s="103"/>
      <c r="I113" s="103"/>
    </row>
    <row r="114" spans="1:9" s="39" customFormat="1" ht="21.75" customHeight="1">
      <c r="A114" s="105"/>
      <c r="B114" s="96"/>
      <c r="C114" s="106" t="s">
        <v>82</v>
      </c>
      <c r="D114" s="107"/>
      <c r="E114" s="107"/>
      <c r="F114" s="108"/>
      <c r="G114" s="108"/>
      <c r="H114" s="108"/>
      <c r="I114" s="108"/>
    </row>
    <row r="115" spans="1:9" s="39" customFormat="1" ht="21.75" customHeight="1">
      <c r="A115" s="104" t="s">
        <v>630</v>
      </c>
      <c r="B115" s="94" t="s">
        <v>918</v>
      </c>
      <c r="C115" s="43" t="s">
        <v>902</v>
      </c>
      <c r="D115" s="102">
        <v>200</v>
      </c>
      <c r="E115" s="102">
        <v>14</v>
      </c>
      <c r="F115" s="103">
        <v>7105000</v>
      </c>
      <c r="G115" s="103">
        <v>7105000</v>
      </c>
      <c r="H115" s="103">
        <v>0</v>
      </c>
      <c r="I115" s="103">
        <v>0</v>
      </c>
    </row>
    <row r="116" spans="1:9" s="39" customFormat="1" ht="21.75" customHeight="1">
      <c r="A116" s="105"/>
      <c r="B116" s="116"/>
      <c r="C116" s="106" t="s">
        <v>407</v>
      </c>
      <c r="D116" s="107"/>
      <c r="E116" s="107"/>
      <c r="F116" s="108"/>
      <c r="G116" s="108"/>
      <c r="H116" s="108"/>
      <c r="I116" s="108"/>
    </row>
    <row r="117" spans="1:9" s="39" customFormat="1" ht="21.75" customHeight="1">
      <c r="A117" s="104" t="s">
        <v>631</v>
      </c>
      <c r="B117" s="6" t="s">
        <v>918</v>
      </c>
      <c r="C117" s="43" t="s">
        <v>93</v>
      </c>
      <c r="D117" s="145" t="s">
        <v>264</v>
      </c>
      <c r="E117" s="102">
        <v>5.86</v>
      </c>
      <c r="F117" s="103">
        <v>5154300</v>
      </c>
      <c r="G117" s="103">
        <v>5154300</v>
      </c>
      <c r="H117" s="103">
        <v>0</v>
      </c>
      <c r="I117" s="103">
        <v>0</v>
      </c>
    </row>
    <row r="118" spans="1:9" s="39" customFormat="1" ht="21.75" customHeight="1">
      <c r="A118" s="105" t="s">
        <v>265</v>
      </c>
      <c r="B118" s="245"/>
      <c r="C118" s="96"/>
      <c r="D118" s="289"/>
      <c r="E118" s="107"/>
      <c r="F118" s="356" t="s">
        <v>266</v>
      </c>
      <c r="G118" s="356"/>
      <c r="H118" s="258"/>
      <c r="I118" s="258"/>
    </row>
    <row r="119" spans="1:9" s="39" customFormat="1" ht="21.75" customHeight="1">
      <c r="A119" s="104" t="s">
        <v>601</v>
      </c>
      <c r="B119" s="6" t="s">
        <v>74</v>
      </c>
      <c r="C119" s="43" t="s">
        <v>68</v>
      </c>
      <c r="D119" s="102">
        <v>3</v>
      </c>
      <c r="E119" s="102">
        <v>10</v>
      </c>
      <c r="F119" s="103">
        <v>300000</v>
      </c>
      <c r="G119" s="103">
        <v>300000</v>
      </c>
      <c r="H119" s="103">
        <v>0</v>
      </c>
      <c r="I119" s="103">
        <v>0</v>
      </c>
    </row>
    <row r="120" spans="1:9" s="39" customFormat="1" ht="21.75" customHeight="1">
      <c r="A120" s="105"/>
      <c r="B120" s="245"/>
      <c r="C120" s="106" t="s">
        <v>69</v>
      </c>
      <c r="D120" s="107"/>
      <c r="E120" s="107"/>
      <c r="F120" s="108"/>
      <c r="G120" s="108"/>
      <c r="H120" s="108"/>
      <c r="I120" s="108"/>
    </row>
    <row r="121" spans="1:9" s="39" customFormat="1" ht="21.75" customHeight="1">
      <c r="A121" s="104" t="s">
        <v>602</v>
      </c>
      <c r="B121" s="6" t="s">
        <v>918</v>
      </c>
      <c r="C121" s="43" t="s">
        <v>70</v>
      </c>
      <c r="D121" s="102">
        <v>33</v>
      </c>
      <c r="E121" s="102">
        <v>9.09</v>
      </c>
      <c r="F121" s="103">
        <v>3000000</v>
      </c>
      <c r="G121" s="103">
        <v>3000000</v>
      </c>
      <c r="H121" s="103">
        <v>0</v>
      </c>
      <c r="I121" s="103">
        <v>0</v>
      </c>
    </row>
    <row r="122" spans="1:9" s="39" customFormat="1" ht="21.75" customHeight="1">
      <c r="A122" s="105"/>
      <c r="B122" s="96"/>
      <c r="C122" s="250" t="s">
        <v>408</v>
      </c>
      <c r="D122" s="107"/>
      <c r="E122" s="107"/>
      <c r="F122" s="108"/>
      <c r="G122" s="108"/>
      <c r="H122" s="108"/>
      <c r="I122" s="108"/>
    </row>
    <row r="123" spans="1:9" s="93" customFormat="1" ht="21.75" customHeight="1">
      <c r="A123" s="255" t="s">
        <v>603</v>
      </c>
      <c r="B123" s="226" t="s">
        <v>75</v>
      </c>
      <c r="C123" s="251" t="s">
        <v>422</v>
      </c>
      <c r="D123" s="252">
        <v>100</v>
      </c>
      <c r="E123" s="252">
        <v>8</v>
      </c>
      <c r="F123" s="253">
        <v>8000000</v>
      </c>
      <c r="G123" s="253">
        <v>8000000</v>
      </c>
      <c r="H123" s="253">
        <v>0</v>
      </c>
      <c r="I123" s="253">
        <v>0</v>
      </c>
    </row>
    <row r="124" spans="1:9" s="93" customFormat="1" ht="21.75" customHeight="1">
      <c r="A124" s="154" t="s">
        <v>604</v>
      </c>
      <c r="B124" s="94" t="s">
        <v>918</v>
      </c>
      <c r="C124" s="155" t="s">
        <v>409</v>
      </c>
      <c r="D124" s="156">
        <v>25</v>
      </c>
      <c r="E124" s="156">
        <v>12</v>
      </c>
      <c r="F124" s="156">
        <v>3000000</v>
      </c>
      <c r="G124" s="156">
        <v>3000000</v>
      </c>
      <c r="H124" s="103">
        <v>0</v>
      </c>
      <c r="I124" s="103">
        <v>0</v>
      </c>
    </row>
    <row r="125" spans="1:9" s="39" customFormat="1" ht="21.75" customHeight="1">
      <c r="A125" s="262"/>
      <c r="B125" s="96"/>
      <c r="C125" s="249" t="s">
        <v>410</v>
      </c>
      <c r="D125" s="263"/>
      <c r="E125" s="263"/>
      <c r="F125" s="263"/>
      <c r="G125" s="263"/>
      <c r="H125" s="108"/>
      <c r="I125" s="108"/>
    </row>
    <row r="126" spans="1:9" s="39" customFormat="1" ht="21.75" customHeight="1">
      <c r="A126" s="154" t="s">
        <v>605</v>
      </c>
      <c r="B126" s="94" t="s">
        <v>918</v>
      </c>
      <c r="C126" s="155" t="s">
        <v>411</v>
      </c>
      <c r="D126" s="156">
        <v>10</v>
      </c>
      <c r="E126" s="156">
        <v>15</v>
      </c>
      <c r="F126" s="156">
        <v>1500000</v>
      </c>
      <c r="G126" s="156">
        <v>1500000</v>
      </c>
      <c r="H126" s="103">
        <v>0</v>
      </c>
      <c r="I126" s="103">
        <v>0</v>
      </c>
    </row>
    <row r="127" spans="1:9" s="39" customFormat="1" ht="21.75" customHeight="1">
      <c r="A127" s="105"/>
      <c r="B127" s="96"/>
      <c r="C127" s="249" t="s">
        <v>412</v>
      </c>
      <c r="D127" s="263"/>
      <c r="E127" s="263"/>
      <c r="F127" s="263"/>
      <c r="G127" s="263"/>
      <c r="H127" s="108"/>
      <c r="I127" s="108"/>
    </row>
    <row r="128" spans="1:9" s="39" customFormat="1" ht="21.75" customHeight="1">
      <c r="A128" s="104" t="s">
        <v>606</v>
      </c>
      <c r="B128" s="94" t="s">
        <v>918</v>
      </c>
      <c r="C128" s="155" t="s">
        <v>651</v>
      </c>
      <c r="D128" s="156">
        <v>274</v>
      </c>
      <c r="E128" s="156">
        <v>18.75</v>
      </c>
      <c r="F128" s="156">
        <v>41594600.769999996</v>
      </c>
      <c r="G128" s="156">
        <v>41594600.769999996</v>
      </c>
      <c r="H128" s="103">
        <v>0</v>
      </c>
      <c r="I128" s="103">
        <v>0</v>
      </c>
    </row>
    <row r="129" spans="1:9" s="39" customFormat="1" ht="21.75" customHeight="1">
      <c r="A129" s="105"/>
      <c r="B129" s="96"/>
      <c r="C129" s="249" t="s">
        <v>652</v>
      </c>
      <c r="D129" s="263"/>
      <c r="E129" s="263"/>
      <c r="F129" s="263"/>
      <c r="G129" s="263"/>
      <c r="H129" s="108"/>
      <c r="I129" s="108"/>
    </row>
    <row r="130" spans="1:9" s="39" customFormat="1" ht="21.75" customHeight="1">
      <c r="A130" s="132"/>
      <c r="B130" s="133"/>
      <c r="C130" s="312"/>
      <c r="D130" s="313"/>
      <c r="E130" s="313"/>
      <c r="F130" s="313"/>
      <c r="G130" s="313"/>
      <c r="H130" s="136"/>
      <c r="I130" s="136"/>
    </row>
    <row r="131" spans="1:9" s="39" customFormat="1" ht="21.75" customHeight="1">
      <c r="A131" s="131" t="s">
        <v>930</v>
      </c>
      <c r="B131" s="131"/>
      <c r="C131" s="131"/>
      <c r="D131" s="131"/>
      <c r="E131" s="131"/>
      <c r="F131" s="131"/>
      <c r="G131" s="131"/>
      <c r="H131" s="131"/>
      <c r="I131" s="131"/>
    </row>
    <row r="132" spans="1:9" s="39" customFormat="1" ht="18.75" customHeight="1">
      <c r="A132" s="131"/>
      <c r="B132" s="87"/>
      <c r="C132" s="87"/>
      <c r="D132" s="88"/>
      <c r="E132" s="88"/>
      <c r="F132" s="88"/>
      <c r="G132" s="88"/>
      <c r="H132" s="88"/>
      <c r="I132" s="88"/>
    </row>
    <row r="133" spans="1:9" s="39" customFormat="1" ht="21.75" customHeight="1">
      <c r="A133" s="131" t="s">
        <v>57</v>
      </c>
      <c r="B133" s="131"/>
      <c r="C133" s="131"/>
      <c r="D133" s="131"/>
      <c r="E133" s="131"/>
      <c r="F133" s="131"/>
      <c r="G133" s="131"/>
      <c r="H133" s="131"/>
      <c r="I133" s="131"/>
    </row>
    <row r="134" spans="1:9" s="39" customFormat="1" ht="21.75" customHeight="1">
      <c r="A134" s="131"/>
      <c r="B134" s="131"/>
      <c r="C134" s="131"/>
      <c r="D134" s="131"/>
      <c r="E134" s="131"/>
      <c r="F134" s="131"/>
      <c r="G134" s="131"/>
      <c r="H134" s="131"/>
      <c r="I134" s="131"/>
    </row>
    <row r="135" spans="1:9" s="39" customFormat="1" ht="21.75" customHeight="1">
      <c r="A135" s="131"/>
      <c r="B135" s="131"/>
      <c r="C135" s="131"/>
      <c r="D135" s="131"/>
      <c r="E135" s="131"/>
      <c r="F135" s="131"/>
      <c r="G135" s="131"/>
      <c r="H135" s="131"/>
      <c r="I135" s="131"/>
    </row>
    <row r="136" spans="1:9" s="39" customFormat="1" ht="22.5" customHeight="1">
      <c r="A136" s="129" t="s">
        <v>687</v>
      </c>
      <c r="B136" s="129"/>
      <c r="C136" s="129"/>
      <c r="D136" s="129"/>
      <c r="E136" s="129"/>
      <c r="F136" s="129"/>
      <c r="G136" s="129"/>
      <c r="H136" s="129"/>
      <c r="I136" s="129"/>
    </row>
    <row r="137" spans="1:9" s="39" customFormat="1" ht="18.75" customHeight="1">
      <c r="A137" s="129"/>
      <c r="B137" s="129"/>
      <c r="C137" s="129"/>
      <c r="D137" s="129"/>
      <c r="E137" s="129"/>
      <c r="F137" s="129"/>
      <c r="G137" s="129"/>
      <c r="H137" s="129"/>
      <c r="I137" s="129"/>
    </row>
    <row r="138" spans="1:9" s="39" customFormat="1" ht="22.5" customHeight="1">
      <c r="A138" s="39" t="s">
        <v>7</v>
      </c>
      <c r="B138" s="40"/>
      <c r="D138" s="42"/>
      <c r="E138" s="42"/>
      <c r="F138" s="41"/>
      <c r="G138" s="41"/>
      <c r="H138" s="41"/>
      <c r="I138" s="41"/>
    </row>
    <row r="139" spans="1:9" s="39" customFormat="1" ht="22.5" customHeight="1">
      <c r="A139" s="89"/>
      <c r="B139" s="89" t="s">
        <v>839</v>
      </c>
      <c r="C139" s="89"/>
      <c r="D139" s="90" t="s">
        <v>60</v>
      </c>
      <c r="E139" s="90" t="s">
        <v>858</v>
      </c>
      <c r="F139" s="472" t="s">
        <v>202</v>
      </c>
      <c r="G139" s="473"/>
      <c r="H139" s="91" t="s">
        <v>201</v>
      </c>
      <c r="I139" s="92"/>
    </row>
    <row r="140" spans="1:9" s="39" customFormat="1" ht="22.5" customHeight="1">
      <c r="A140" s="94" t="s">
        <v>854</v>
      </c>
      <c r="B140" s="94" t="s">
        <v>842</v>
      </c>
      <c r="C140" s="94" t="s">
        <v>855</v>
      </c>
      <c r="D140" s="95" t="s">
        <v>59</v>
      </c>
      <c r="E140" s="95" t="s">
        <v>859</v>
      </c>
      <c r="F140" s="474" t="s">
        <v>566</v>
      </c>
      <c r="G140" s="474" t="s">
        <v>650</v>
      </c>
      <c r="H140" s="461" t="s">
        <v>870</v>
      </c>
      <c r="I140" s="461" t="s">
        <v>871</v>
      </c>
    </row>
    <row r="141" spans="1:9" s="39" customFormat="1" ht="22.5" customHeight="1">
      <c r="A141" s="96"/>
      <c r="B141" s="96" t="s">
        <v>843</v>
      </c>
      <c r="C141" s="96"/>
      <c r="D141" s="97" t="s">
        <v>857</v>
      </c>
      <c r="E141" s="97" t="s">
        <v>860</v>
      </c>
      <c r="F141" s="475"/>
      <c r="G141" s="475"/>
      <c r="H141" s="462"/>
      <c r="I141" s="462"/>
    </row>
    <row r="142" spans="1:9" s="39" customFormat="1" ht="21" customHeight="1">
      <c r="A142" s="104" t="s">
        <v>607</v>
      </c>
      <c r="B142" s="94" t="s">
        <v>918</v>
      </c>
      <c r="C142" s="155" t="s">
        <v>653</v>
      </c>
      <c r="D142" s="156">
        <v>25</v>
      </c>
      <c r="E142" s="156">
        <v>12</v>
      </c>
      <c r="F142" s="156">
        <v>3000000</v>
      </c>
      <c r="G142" s="156">
        <v>3000000</v>
      </c>
      <c r="H142" s="103">
        <v>0</v>
      </c>
      <c r="I142" s="103">
        <v>0</v>
      </c>
    </row>
    <row r="143" spans="1:9" s="39" customFormat="1" ht="21" customHeight="1">
      <c r="A143" s="104"/>
      <c r="B143" s="94"/>
      <c r="C143" s="155" t="s">
        <v>654</v>
      </c>
      <c r="D143" s="156"/>
      <c r="E143" s="156"/>
      <c r="F143" s="156"/>
      <c r="G143" s="156"/>
      <c r="H143" s="103"/>
      <c r="I143" s="103"/>
    </row>
    <row r="144" spans="1:9" s="39" customFormat="1" ht="21" customHeight="1">
      <c r="A144" s="104"/>
      <c r="B144" s="94"/>
      <c r="C144" s="155" t="s">
        <v>655</v>
      </c>
      <c r="D144" s="156"/>
      <c r="E144" s="156"/>
      <c r="F144" s="156"/>
      <c r="G144" s="156"/>
      <c r="H144" s="103"/>
      <c r="I144" s="103"/>
    </row>
    <row r="145" spans="1:9" s="39" customFormat="1" ht="21" customHeight="1">
      <c r="A145" s="105"/>
      <c r="B145" s="96"/>
      <c r="C145" s="249" t="s">
        <v>656</v>
      </c>
      <c r="D145" s="263"/>
      <c r="E145" s="263"/>
      <c r="F145" s="263"/>
      <c r="G145" s="263"/>
      <c r="H145" s="108"/>
      <c r="I145" s="108"/>
    </row>
    <row r="146" spans="1:9" s="39" customFormat="1" ht="21" customHeight="1">
      <c r="A146" s="255" t="s">
        <v>608</v>
      </c>
      <c r="B146" s="226" t="s">
        <v>918</v>
      </c>
      <c r="C146" s="264" t="s">
        <v>657</v>
      </c>
      <c r="D146" s="265">
        <v>300</v>
      </c>
      <c r="E146" s="265">
        <v>5.8</v>
      </c>
      <c r="F146" s="265">
        <v>17400000</v>
      </c>
      <c r="G146" s="265">
        <v>17400000</v>
      </c>
      <c r="H146" s="253">
        <v>0</v>
      </c>
      <c r="I146" s="253">
        <v>0</v>
      </c>
    </row>
    <row r="147" spans="1:9" s="39" customFormat="1" ht="21" customHeight="1">
      <c r="A147" s="255" t="s">
        <v>609</v>
      </c>
      <c r="B147" s="226" t="s">
        <v>918</v>
      </c>
      <c r="C147" s="264" t="s">
        <v>658</v>
      </c>
      <c r="D147" s="265">
        <v>500</v>
      </c>
      <c r="E147" s="265">
        <v>8</v>
      </c>
      <c r="F147" s="265">
        <v>52000000</v>
      </c>
      <c r="G147" s="265">
        <v>52000000</v>
      </c>
      <c r="H147" s="253">
        <v>0</v>
      </c>
      <c r="I147" s="253">
        <v>0</v>
      </c>
    </row>
    <row r="148" spans="1:9" s="39" customFormat="1" ht="21" customHeight="1">
      <c r="A148" s="104" t="s">
        <v>610</v>
      </c>
      <c r="B148" s="94" t="s">
        <v>918</v>
      </c>
      <c r="C148" s="155" t="s">
        <v>659</v>
      </c>
      <c r="D148" s="156">
        <v>20</v>
      </c>
      <c r="E148" s="156">
        <v>19</v>
      </c>
      <c r="F148" s="156">
        <v>3800000</v>
      </c>
      <c r="G148" s="156">
        <v>3800000</v>
      </c>
      <c r="H148" s="103">
        <v>0</v>
      </c>
      <c r="I148" s="103">
        <v>0</v>
      </c>
    </row>
    <row r="149" spans="1:9" s="39" customFormat="1" ht="21" customHeight="1">
      <c r="A149" s="104"/>
      <c r="B149" s="94"/>
      <c r="C149" s="155" t="s">
        <v>660</v>
      </c>
      <c r="D149" s="156"/>
      <c r="E149" s="156"/>
      <c r="F149" s="156"/>
      <c r="G149" s="156"/>
      <c r="H149" s="103"/>
      <c r="I149" s="103"/>
    </row>
    <row r="150" spans="1:9" s="39" customFormat="1" ht="21" customHeight="1">
      <c r="A150" s="104"/>
      <c r="B150" s="94"/>
      <c r="C150" s="155" t="s">
        <v>661</v>
      </c>
      <c r="D150" s="156"/>
      <c r="E150" s="156"/>
      <c r="F150" s="156"/>
      <c r="G150" s="156"/>
      <c r="H150" s="103"/>
      <c r="I150" s="103"/>
    </row>
    <row r="151" spans="1:9" s="39" customFormat="1" ht="21" customHeight="1">
      <c r="A151" s="105"/>
      <c r="B151" s="96"/>
      <c r="C151" s="249" t="s">
        <v>662</v>
      </c>
      <c r="D151" s="263"/>
      <c r="E151" s="263"/>
      <c r="F151" s="263"/>
      <c r="G151" s="263"/>
      <c r="H151" s="108"/>
      <c r="I151" s="108"/>
    </row>
    <row r="152" spans="1:9" s="39" customFormat="1" ht="21" customHeight="1">
      <c r="A152" s="104" t="s">
        <v>611</v>
      </c>
      <c r="B152" s="94" t="s">
        <v>918</v>
      </c>
      <c r="C152" s="155" t="s">
        <v>663</v>
      </c>
      <c r="D152" s="156">
        <v>15</v>
      </c>
      <c r="E152" s="156">
        <v>10</v>
      </c>
      <c r="F152" s="156">
        <v>1500000</v>
      </c>
      <c r="G152" s="156">
        <v>1500000</v>
      </c>
      <c r="H152" s="103">
        <v>0</v>
      </c>
      <c r="I152" s="103">
        <v>0</v>
      </c>
    </row>
    <row r="153" spans="1:9" s="39" customFormat="1" ht="21" customHeight="1">
      <c r="A153" s="104" t="s">
        <v>453</v>
      </c>
      <c r="B153" s="94"/>
      <c r="C153" s="155" t="s">
        <v>664</v>
      </c>
      <c r="D153" s="156"/>
      <c r="E153" s="156"/>
      <c r="F153" s="156"/>
      <c r="G153" s="156"/>
      <c r="H153" s="103"/>
      <c r="I153" s="103"/>
    </row>
    <row r="154" spans="1:9" s="39" customFormat="1" ht="21" customHeight="1">
      <c r="A154" s="104"/>
      <c r="B154" s="94"/>
      <c r="C154" s="155" t="s">
        <v>665</v>
      </c>
      <c r="D154" s="156"/>
      <c r="E154" s="156"/>
      <c r="F154" s="156"/>
      <c r="G154" s="156"/>
      <c r="H154" s="103"/>
      <c r="I154" s="103"/>
    </row>
    <row r="155" spans="1:9" s="39" customFormat="1" ht="21" customHeight="1">
      <c r="A155" s="104"/>
      <c r="B155" s="94"/>
      <c r="C155" s="155" t="s">
        <v>666</v>
      </c>
      <c r="D155" s="156"/>
      <c r="E155" s="156"/>
      <c r="F155" s="156"/>
      <c r="G155" s="156"/>
      <c r="H155" s="103"/>
      <c r="I155" s="103"/>
    </row>
    <row r="156" spans="1:9" s="39" customFormat="1" ht="21" customHeight="1">
      <c r="A156" s="255" t="s">
        <v>612</v>
      </c>
      <c r="B156" s="226" t="s">
        <v>918</v>
      </c>
      <c r="C156" s="264" t="s">
        <v>668</v>
      </c>
      <c r="D156" s="265">
        <v>30</v>
      </c>
      <c r="E156" s="265">
        <v>10</v>
      </c>
      <c r="F156" s="265">
        <v>3000000</v>
      </c>
      <c r="G156" s="265">
        <v>3000000</v>
      </c>
      <c r="H156" s="253">
        <v>0</v>
      </c>
      <c r="I156" s="253">
        <v>0</v>
      </c>
    </row>
    <row r="157" spans="1:9" s="39" customFormat="1" ht="21" customHeight="1">
      <c r="A157" s="255" t="s">
        <v>613</v>
      </c>
      <c r="B157" s="226" t="s">
        <v>918</v>
      </c>
      <c r="C157" s="264" t="s">
        <v>669</v>
      </c>
      <c r="D157" s="265">
        <v>6</v>
      </c>
      <c r="E157" s="265">
        <v>14</v>
      </c>
      <c r="F157" s="265">
        <v>840000</v>
      </c>
      <c r="G157" s="265">
        <v>840000</v>
      </c>
      <c r="H157" s="253">
        <v>0</v>
      </c>
      <c r="I157" s="253">
        <v>0</v>
      </c>
    </row>
    <row r="158" spans="1:9" s="39" customFormat="1" ht="21" customHeight="1">
      <c r="A158" s="255" t="s">
        <v>614</v>
      </c>
      <c r="B158" s="226" t="s">
        <v>918</v>
      </c>
      <c r="C158" s="264" t="s">
        <v>670</v>
      </c>
      <c r="D158" s="265">
        <v>380</v>
      </c>
      <c r="E158" s="265">
        <v>17.76</v>
      </c>
      <c r="F158" s="265">
        <v>67500000</v>
      </c>
      <c r="G158" s="265">
        <v>67500000</v>
      </c>
      <c r="H158" s="253">
        <v>0</v>
      </c>
      <c r="I158" s="253">
        <v>0</v>
      </c>
    </row>
    <row r="159" spans="1:9" s="39" customFormat="1" ht="21" customHeight="1">
      <c r="A159" s="104" t="s">
        <v>615</v>
      </c>
      <c r="B159" s="94" t="s">
        <v>918</v>
      </c>
      <c r="C159" s="155" t="s">
        <v>671</v>
      </c>
      <c r="D159" s="156">
        <v>10</v>
      </c>
      <c r="E159" s="156">
        <v>10</v>
      </c>
      <c r="F159" s="156">
        <v>1000000</v>
      </c>
      <c r="G159" s="156">
        <v>1000000</v>
      </c>
      <c r="H159" s="103">
        <v>0</v>
      </c>
      <c r="I159" s="103">
        <v>0</v>
      </c>
    </row>
    <row r="160" spans="1:9" s="39" customFormat="1" ht="21" customHeight="1">
      <c r="A160" s="104"/>
      <c r="B160" s="94"/>
      <c r="C160" s="155" t="s">
        <v>672</v>
      </c>
      <c r="D160" s="156"/>
      <c r="E160" s="156"/>
      <c r="F160" s="156"/>
      <c r="G160" s="156"/>
      <c r="H160" s="103"/>
      <c r="I160" s="103"/>
    </row>
    <row r="161" spans="1:9" s="39" customFormat="1" ht="21" customHeight="1">
      <c r="A161" s="104"/>
      <c r="B161" s="94"/>
      <c r="C161" s="155" t="s">
        <v>673</v>
      </c>
      <c r="D161" s="156"/>
      <c r="E161" s="156"/>
      <c r="F161" s="156"/>
      <c r="G161" s="156"/>
      <c r="H161" s="103"/>
      <c r="I161" s="103"/>
    </row>
    <row r="162" spans="1:9" s="39" customFormat="1" ht="22.5" customHeight="1">
      <c r="A162" s="109" t="s">
        <v>927</v>
      </c>
      <c r="B162" s="110"/>
      <c r="C162" s="111"/>
      <c r="D162" s="112"/>
      <c r="E162" s="113"/>
      <c r="F162" s="114">
        <f>SUM(F7:F159)</f>
        <v>921725975.63</v>
      </c>
      <c r="G162" s="114">
        <f>SUM(G7:G159)</f>
        <v>1127534027.5</v>
      </c>
      <c r="H162" s="114">
        <f>SUM(H7:H159)</f>
        <v>0</v>
      </c>
      <c r="I162" s="100">
        <f>SUM(I7:I159)</f>
        <v>12901620</v>
      </c>
    </row>
    <row r="163" spans="1:9" s="39" customFormat="1" ht="22.5" customHeight="1">
      <c r="A163" s="141" t="s">
        <v>874</v>
      </c>
      <c r="B163" s="133"/>
      <c r="C163" s="134"/>
      <c r="D163" s="135"/>
      <c r="E163" s="11"/>
      <c r="F163" s="120">
        <v>118038467.67</v>
      </c>
      <c r="G163" s="120">
        <v>118038467.67</v>
      </c>
      <c r="H163" s="120">
        <v>0</v>
      </c>
      <c r="I163" s="108">
        <v>0</v>
      </c>
    </row>
    <row r="164" spans="1:9" s="39" customFormat="1" ht="22.5" customHeight="1">
      <c r="A164" s="109" t="s">
        <v>928</v>
      </c>
      <c r="B164" s="110"/>
      <c r="C164" s="111"/>
      <c r="D164" s="112"/>
      <c r="E164" s="113"/>
      <c r="F164" s="121">
        <f>+F162+F163</f>
        <v>1039764443.3</v>
      </c>
      <c r="G164" s="121">
        <f>+G162+G163</f>
        <v>1245572495.17</v>
      </c>
      <c r="H164" s="121">
        <f>+H162+H163</f>
        <v>0</v>
      </c>
      <c r="I164" s="100">
        <f>+I162+I163</f>
        <v>12901620</v>
      </c>
    </row>
    <row r="165" spans="1:9" s="39" customFormat="1" ht="22.5" customHeight="1">
      <c r="A165" s="115" t="s">
        <v>133</v>
      </c>
      <c r="B165" s="116"/>
      <c r="C165" s="117"/>
      <c r="D165" s="118"/>
      <c r="E165" s="119"/>
      <c r="F165" s="121">
        <v>-265305134.12</v>
      </c>
      <c r="G165" s="103">
        <v>-271211834.12</v>
      </c>
      <c r="H165" s="121">
        <v>0</v>
      </c>
      <c r="I165" s="108">
        <v>0</v>
      </c>
    </row>
    <row r="166" spans="1:9" s="39" customFormat="1" ht="22.5" customHeight="1" thickBot="1">
      <c r="A166" s="122" t="s">
        <v>134</v>
      </c>
      <c r="B166" s="123"/>
      <c r="C166" s="124"/>
      <c r="D166" s="125"/>
      <c r="E166" s="126"/>
      <c r="F166" s="127">
        <f>+F164+F165</f>
        <v>774459309.18</v>
      </c>
      <c r="G166" s="127">
        <f>+G164+G165</f>
        <v>974360661.0500001</v>
      </c>
      <c r="H166" s="127">
        <f>+H164+H165</f>
        <v>0</v>
      </c>
      <c r="I166" s="128">
        <f>+I164+I165</f>
        <v>12901620</v>
      </c>
    </row>
    <row r="167" ht="21.75" thickTop="1"/>
    <row r="168" ht="21">
      <c r="A168" s="137" t="s">
        <v>135</v>
      </c>
    </row>
    <row r="169" ht="21">
      <c r="A169" s="137" t="s">
        <v>896</v>
      </c>
    </row>
    <row r="170" ht="21">
      <c r="A170" s="143" t="s">
        <v>898</v>
      </c>
    </row>
    <row r="171" ht="21">
      <c r="A171" s="137" t="s">
        <v>899</v>
      </c>
    </row>
    <row r="172" ht="21">
      <c r="A172" s="143" t="s">
        <v>900</v>
      </c>
    </row>
    <row r="173" ht="21">
      <c r="A173" s="137" t="s">
        <v>895</v>
      </c>
    </row>
    <row r="174" ht="21">
      <c r="A174" s="137" t="s">
        <v>616</v>
      </c>
    </row>
    <row r="175" ht="21">
      <c r="A175" s="137" t="s">
        <v>617</v>
      </c>
    </row>
    <row r="176" ht="21">
      <c r="A176" s="137"/>
    </row>
    <row r="177" ht="21">
      <c r="A177" s="137"/>
    </row>
    <row r="178" spans="1:9" ht="21.75">
      <c r="A178" s="131" t="s">
        <v>930</v>
      </c>
      <c r="B178" s="131"/>
      <c r="C178" s="131"/>
      <c r="D178" s="131"/>
      <c r="E178" s="131"/>
      <c r="F178" s="131"/>
      <c r="G178" s="131"/>
      <c r="H178" s="131"/>
      <c r="I178" s="131"/>
    </row>
    <row r="179" ht="21">
      <c r="A179" s="137"/>
    </row>
    <row r="180" spans="1:9" s="39" customFormat="1" ht="21.75" customHeight="1">
      <c r="A180" s="131" t="s">
        <v>57</v>
      </c>
      <c r="B180" s="131"/>
      <c r="C180" s="131"/>
      <c r="D180" s="131"/>
      <c r="E180" s="131"/>
      <c r="F180" s="131"/>
      <c r="G180" s="131"/>
      <c r="H180" s="131"/>
      <c r="I180" s="131"/>
    </row>
    <row r="181" s="39" customFormat="1" ht="21.75" customHeight="1"/>
    <row r="182" spans="1:9" s="358" customFormat="1" ht="22.5" customHeight="1">
      <c r="A182" s="357"/>
      <c r="B182" s="357"/>
      <c r="C182" s="357"/>
      <c r="D182" s="357"/>
      <c r="E182" s="357"/>
      <c r="F182" s="357"/>
      <c r="G182" s="357"/>
      <c r="H182" s="357"/>
      <c r="I182" s="357"/>
    </row>
    <row r="183" spans="1:9" s="358" customFormat="1" ht="22.5" customHeight="1">
      <c r="A183" s="357"/>
      <c r="B183" s="357"/>
      <c r="C183" s="357"/>
      <c r="D183" s="357"/>
      <c r="E183" s="357"/>
      <c r="F183" s="357"/>
      <c r="G183" s="357"/>
      <c r="H183" s="357"/>
      <c r="I183" s="357"/>
    </row>
    <row r="184" spans="2:9" s="358" customFormat="1" ht="22.5" customHeight="1">
      <c r="B184" s="359"/>
      <c r="D184" s="360"/>
      <c r="E184" s="360"/>
      <c r="F184" s="169"/>
      <c r="G184" s="169"/>
      <c r="H184" s="169"/>
      <c r="I184" s="169"/>
    </row>
    <row r="185" spans="1:9" s="358" customFormat="1" ht="22.5" customHeight="1">
      <c r="A185" s="133"/>
      <c r="B185" s="133"/>
      <c r="C185" s="133"/>
      <c r="D185" s="8"/>
      <c r="E185" s="8"/>
      <c r="F185" s="459"/>
      <c r="G185" s="459"/>
      <c r="H185" s="361"/>
      <c r="I185" s="361"/>
    </row>
    <row r="186" spans="1:9" s="358" customFormat="1" ht="22.5" customHeight="1">
      <c r="A186" s="133"/>
      <c r="B186" s="133"/>
      <c r="C186" s="133"/>
      <c r="D186" s="8"/>
      <c r="E186" s="8"/>
      <c r="F186" s="476"/>
      <c r="G186" s="476"/>
      <c r="H186" s="476"/>
      <c r="I186" s="476"/>
    </row>
    <row r="187" spans="1:9" s="358" customFormat="1" ht="22.5" customHeight="1">
      <c r="A187" s="133"/>
      <c r="B187" s="133"/>
      <c r="C187" s="133"/>
      <c r="D187" s="8"/>
      <c r="E187" s="8"/>
      <c r="F187" s="458"/>
      <c r="G187" s="458"/>
      <c r="H187" s="458"/>
      <c r="I187" s="458"/>
    </row>
    <row r="188" spans="1:9" s="358" customFormat="1" ht="21.75" customHeight="1">
      <c r="A188" s="132"/>
      <c r="B188" s="133"/>
      <c r="C188" s="312"/>
      <c r="D188" s="313"/>
      <c r="E188" s="313"/>
      <c r="F188" s="313"/>
      <c r="G188" s="136"/>
      <c r="H188" s="136"/>
      <c r="I188" s="136"/>
    </row>
    <row r="189" spans="1:9" s="358" customFormat="1" ht="21.75" customHeight="1">
      <c r="A189" s="132"/>
      <c r="B189" s="133"/>
      <c r="C189" s="312"/>
      <c r="D189" s="313"/>
      <c r="E189" s="313"/>
      <c r="F189" s="313"/>
      <c r="G189" s="136"/>
      <c r="H189" s="136"/>
      <c r="I189" s="136"/>
    </row>
    <row r="190" spans="1:9" s="358" customFormat="1" ht="21.75" customHeight="1">
      <c r="A190" s="132"/>
      <c r="B190" s="133"/>
      <c r="C190" s="312"/>
      <c r="D190" s="313"/>
      <c r="E190" s="313"/>
      <c r="F190" s="313"/>
      <c r="G190" s="136"/>
      <c r="H190" s="136"/>
      <c r="I190" s="136"/>
    </row>
    <row r="191" spans="1:12" s="358" customFormat="1" ht="21.75" customHeight="1">
      <c r="A191" s="132"/>
      <c r="B191" s="133"/>
      <c r="C191" s="312"/>
      <c r="D191" s="313"/>
      <c r="E191" s="313"/>
      <c r="F191" s="313"/>
      <c r="G191" s="136"/>
      <c r="H191" s="136"/>
      <c r="I191" s="136"/>
      <c r="L191" s="362"/>
    </row>
    <row r="192" spans="1:12" s="358" customFormat="1" ht="21.75" customHeight="1">
      <c r="A192" s="132"/>
      <c r="B192" s="133"/>
      <c r="C192" s="312"/>
      <c r="D192" s="313"/>
      <c r="E192" s="313"/>
      <c r="F192" s="313"/>
      <c r="G192" s="136"/>
      <c r="H192" s="136"/>
      <c r="I192" s="136"/>
      <c r="L192" s="362"/>
    </row>
    <row r="193" spans="1:12" s="358" customFormat="1" ht="21.75" customHeight="1">
      <c r="A193" s="132"/>
      <c r="B193" s="133"/>
      <c r="C193" s="312"/>
      <c r="D193" s="313"/>
      <c r="E193" s="313"/>
      <c r="F193" s="313"/>
      <c r="G193" s="136"/>
      <c r="H193" s="136"/>
      <c r="I193" s="136"/>
      <c r="L193" s="362"/>
    </row>
    <row r="195" ht="21">
      <c r="A195" s="137"/>
    </row>
    <row r="196" ht="21">
      <c r="A196" s="137"/>
    </row>
    <row r="197" ht="21">
      <c r="A197" s="143"/>
    </row>
    <row r="198" ht="21">
      <c r="A198" s="137"/>
    </row>
    <row r="199" ht="21">
      <c r="A199" s="143"/>
    </row>
    <row r="200" ht="21">
      <c r="A200" s="137"/>
    </row>
    <row r="201" ht="21">
      <c r="A201" s="137"/>
    </row>
    <row r="202" ht="21">
      <c r="A202" s="137"/>
    </row>
    <row r="217" spans="1:9" s="39" customFormat="1" ht="21.75" customHeight="1">
      <c r="A217" s="131"/>
      <c r="B217" s="131"/>
      <c r="C217" s="131"/>
      <c r="D217" s="131"/>
      <c r="E217" s="131"/>
      <c r="F217" s="131"/>
      <c r="G217" s="131"/>
      <c r="H217" s="131"/>
      <c r="I217" s="131"/>
    </row>
    <row r="218" spans="1:9" s="39" customFormat="1" ht="21.75" customHeight="1">
      <c r="A218" s="131"/>
      <c r="B218" s="87"/>
      <c r="C218" s="87"/>
      <c r="D218" s="88"/>
      <c r="E218" s="88"/>
      <c r="F218" s="88"/>
      <c r="G218" s="88"/>
      <c r="H218" s="88"/>
      <c r="I218" s="88"/>
    </row>
    <row r="219" spans="1:9" s="39" customFormat="1" ht="21.75" customHeight="1">
      <c r="A219" s="131"/>
      <c r="B219" s="131"/>
      <c r="C219" s="131"/>
      <c r="D219" s="131"/>
      <c r="E219" s="131"/>
      <c r="F219" s="131"/>
      <c r="G219" s="131"/>
      <c r="H219" s="131"/>
      <c r="I219" s="131"/>
    </row>
  </sheetData>
  <mergeCells count="26">
    <mergeCell ref="I95:I96"/>
    <mergeCell ref="F139:G139"/>
    <mergeCell ref="F140:F141"/>
    <mergeCell ref="G140:G141"/>
    <mergeCell ref="H140:H141"/>
    <mergeCell ref="I140:I141"/>
    <mergeCell ref="F95:F96"/>
    <mergeCell ref="G95:G96"/>
    <mergeCell ref="H95:H96"/>
    <mergeCell ref="I5:I6"/>
    <mergeCell ref="F49:G49"/>
    <mergeCell ref="F50:F51"/>
    <mergeCell ref="G50:G51"/>
    <mergeCell ref="H50:H51"/>
    <mergeCell ref="I50:I51"/>
    <mergeCell ref="H5:H6"/>
    <mergeCell ref="F4:G4"/>
    <mergeCell ref="F5:F6"/>
    <mergeCell ref="G5:G6"/>
    <mergeCell ref="I186:I187"/>
    <mergeCell ref="F185:G185"/>
    <mergeCell ref="F186:F187"/>
    <mergeCell ref="G186:G187"/>
    <mergeCell ref="H186:H187"/>
    <mergeCell ref="F94:G94"/>
    <mergeCell ref="A43:I43"/>
  </mergeCells>
  <printOptions horizontalCentered="1"/>
  <pageMargins left="0.31496062992125984" right="0" top="0.48" bottom="0.3937007874015748" header="0" footer="0"/>
  <pageSetup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04">
      <selection activeCell="A116" sqref="A116"/>
    </sheetView>
  </sheetViews>
  <sheetFormatPr defaultColWidth="9.33203125" defaultRowHeight="21"/>
  <cols>
    <col min="1" max="1" width="41.66015625" style="171" customWidth="1"/>
    <col min="2" max="2" width="6.66015625" style="173" customWidth="1"/>
    <col min="3" max="3" width="17" style="171" customWidth="1"/>
    <col min="4" max="4" width="9" style="174" customWidth="1"/>
    <col min="5" max="5" width="8" style="174" customWidth="1"/>
    <col min="6" max="7" width="17.5" style="175" customWidth="1"/>
    <col min="8" max="8" width="7.16015625" style="171" customWidth="1"/>
    <col min="9" max="16384" width="9.33203125" style="171" customWidth="1"/>
  </cols>
  <sheetData>
    <row r="1" spans="1:7" ht="19.5" customHeight="1">
      <c r="A1" s="170" t="s">
        <v>116</v>
      </c>
      <c r="B1" s="170"/>
      <c r="C1" s="170"/>
      <c r="D1" s="170"/>
      <c r="E1" s="170"/>
      <c r="F1" s="170"/>
      <c r="G1" s="170"/>
    </row>
    <row r="2" ht="15" customHeight="1">
      <c r="A2" s="172"/>
    </row>
    <row r="3" ht="20.25" customHeight="1">
      <c r="A3" s="172" t="s">
        <v>951</v>
      </c>
    </row>
    <row r="4" spans="1:7" s="173" customFormat="1" ht="19.5" customHeight="1">
      <c r="A4" s="575" t="s">
        <v>854</v>
      </c>
      <c r="B4" s="208" t="s">
        <v>138</v>
      </c>
      <c r="C4" s="577" t="s">
        <v>140</v>
      </c>
      <c r="D4" s="578"/>
      <c r="E4" s="579"/>
      <c r="F4" s="158" t="s">
        <v>141</v>
      </c>
      <c r="G4" s="158"/>
    </row>
    <row r="5" spans="1:7" s="173" customFormat="1" ht="19.5" customHeight="1">
      <c r="A5" s="576"/>
      <c r="B5" s="209" t="s">
        <v>139</v>
      </c>
      <c r="C5" s="580"/>
      <c r="D5" s="581"/>
      <c r="E5" s="582"/>
      <c r="F5" s="210" t="s">
        <v>218</v>
      </c>
      <c r="G5" s="210" t="s">
        <v>313</v>
      </c>
    </row>
    <row r="6" spans="1:7" ht="24" customHeight="1">
      <c r="A6" s="211" t="s">
        <v>142</v>
      </c>
      <c r="B6" s="208"/>
      <c r="C6" s="212"/>
      <c r="D6" s="213"/>
      <c r="E6" s="5"/>
      <c r="F6" s="191"/>
      <c r="G6" s="191"/>
    </row>
    <row r="7" spans="1:7" ht="24" customHeight="1">
      <c r="A7" s="214" t="s">
        <v>143</v>
      </c>
      <c r="B7" s="215">
        <v>5</v>
      </c>
      <c r="C7" s="216" t="s">
        <v>145</v>
      </c>
      <c r="D7" s="217"/>
      <c r="E7" s="13"/>
      <c r="F7" s="186">
        <v>37500000</v>
      </c>
      <c r="G7" s="186">
        <v>50000000</v>
      </c>
    </row>
    <row r="8" spans="1:7" ht="24" customHeight="1">
      <c r="A8" s="214" t="s">
        <v>144</v>
      </c>
      <c r="B8" s="215">
        <v>5</v>
      </c>
      <c r="C8" s="218" t="s">
        <v>117</v>
      </c>
      <c r="D8" s="217"/>
      <c r="E8" s="13"/>
      <c r="F8" s="186">
        <v>75000000</v>
      </c>
      <c r="G8" s="186">
        <v>87500000</v>
      </c>
    </row>
    <row r="9" spans="1:7" ht="24" customHeight="1">
      <c r="A9" s="184" t="s">
        <v>165</v>
      </c>
      <c r="B9" s="215" t="s">
        <v>250</v>
      </c>
      <c r="C9" s="224" t="s">
        <v>249</v>
      </c>
      <c r="D9" s="217"/>
      <c r="E9" s="13"/>
      <c r="F9" s="186">
        <v>150000000</v>
      </c>
      <c r="G9" s="186">
        <v>100000000</v>
      </c>
    </row>
    <row r="10" spans="1:7" ht="24" customHeight="1">
      <c r="A10" s="184"/>
      <c r="B10" s="215" t="s">
        <v>314</v>
      </c>
      <c r="C10" s="224" t="s">
        <v>213</v>
      </c>
      <c r="D10" s="217"/>
      <c r="E10" s="13"/>
      <c r="F10" s="186"/>
      <c r="G10" s="367"/>
    </row>
    <row r="11" spans="1:7" ht="24" customHeight="1">
      <c r="A11" s="184"/>
      <c r="B11" s="215"/>
      <c r="C11" s="224" t="s">
        <v>214</v>
      </c>
      <c r="D11" s="217"/>
      <c r="E11" s="13"/>
      <c r="F11" s="367"/>
      <c r="G11" s="367"/>
    </row>
    <row r="12" spans="1:7" ht="24" customHeight="1">
      <c r="A12" s="184"/>
      <c r="B12" s="209"/>
      <c r="C12" s="224" t="s">
        <v>215</v>
      </c>
      <c r="D12" s="217"/>
      <c r="E12" s="13"/>
      <c r="F12" s="186"/>
      <c r="G12" s="186"/>
    </row>
    <row r="13" spans="1:7" ht="24" customHeight="1" thickBot="1">
      <c r="A13" s="219" t="s">
        <v>520</v>
      </c>
      <c r="B13" s="220"/>
      <c r="C13" s="221"/>
      <c r="D13" s="222"/>
      <c r="E13" s="223"/>
      <c r="F13" s="187">
        <f>SUM(F7:F12)</f>
        <v>262500000</v>
      </c>
      <c r="G13" s="187">
        <f>SUM(G7:G12)</f>
        <v>237500000</v>
      </c>
    </row>
    <row r="14" spans="1:7" s="178" customFormat="1" ht="19.5" customHeight="1" thickTop="1">
      <c r="A14" s="176"/>
      <c r="B14" s="177"/>
      <c r="D14" s="179"/>
      <c r="E14" s="179"/>
      <c r="F14" s="180"/>
      <c r="G14" s="180"/>
    </row>
    <row r="15" ht="19.5" customHeight="1">
      <c r="A15" s="172" t="s">
        <v>952</v>
      </c>
    </row>
    <row r="16" ht="19.5" customHeight="1">
      <c r="A16" s="172" t="s">
        <v>953</v>
      </c>
    </row>
    <row r="17" spans="1:3" ht="12" customHeight="1">
      <c r="A17" s="172"/>
      <c r="C17" s="181"/>
    </row>
    <row r="18" spans="1:7" ht="19.5" customHeight="1">
      <c r="A18" s="583" t="s">
        <v>854</v>
      </c>
      <c r="B18" s="584"/>
      <c r="C18" s="182" t="s">
        <v>219</v>
      </c>
      <c r="D18" s="182"/>
      <c r="E18" s="182"/>
      <c r="F18" s="182" t="s">
        <v>315</v>
      </c>
      <c r="G18" s="182"/>
    </row>
    <row r="19" spans="1:7" ht="19.5" customHeight="1">
      <c r="A19" s="571"/>
      <c r="B19" s="572"/>
      <c r="C19" s="183" t="s">
        <v>856</v>
      </c>
      <c r="D19" s="585" t="s">
        <v>861</v>
      </c>
      <c r="E19" s="585"/>
      <c r="F19" s="183" t="s">
        <v>856</v>
      </c>
      <c r="G19" s="16" t="s">
        <v>861</v>
      </c>
    </row>
    <row r="20" spans="1:7" ht="19.5" customHeight="1">
      <c r="A20" s="184" t="s">
        <v>340</v>
      </c>
      <c r="B20" s="185"/>
      <c r="C20" s="186">
        <v>600000</v>
      </c>
      <c r="D20" s="573">
        <v>905000</v>
      </c>
      <c r="E20" s="574"/>
      <c r="F20" s="186">
        <v>600000</v>
      </c>
      <c r="G20" s="206">
        <v>1090000</v>
      </c>
    </row>
    <row r="21" spans="1:7" ht="19.5" customHeight="1">
      <c r="A21" s="184" t="s">
        <v>336</v>
      </c>
      <c r="B21" s="185"/>
      <c r="C21" s="186">
        <v>1254756</v>
      </c>
      <c r="D21" s="463">
        <v>1247196</v>
      </c>
      <c r="E21" s="464"/>
      <c r="F21" s="186">
        <v>1254756</v>
      </c>
      <c r="G21" s="17">
        <v>2179784</v>
      </c>
    </row>
    <row r="22" spans="1:7" ht="19.5" customHeight="1">
      <c r="A22" s="184" t="s">
        <v>337</v>
      </c>
      <c r="B22" s="185"/>
      <c r="C22" s="186">
        <v>7750000</v>
      </c>
      <c r="D22" s="463">
        <v>12167500</v>
      </c>
      <c r="E22" s="464"/>
      <c r="F22" s="186">
        <v>7750000</v>
      </c>
      <c r="G22" s="17">
        <v>11935000</v>
      </c>
    </row>
    <row r="23" spans="1:7" ht="19.5" customHeight="1">
      <c r="A23" s="184" t="s">
        <v>338</v>
      </c>
      <c r="B23" s="185"/>
      <c r="C23" s="186">
        <v>8609338.54</v>
      </c>
      <c r="D23" s="463">
        <v>10303644</v>
      </c>
      <c r="E23" s="464"/>
      <c r="F23" s="186">
        <v>8609338.54</v>
      </c>
      <c r="G23" s="17">
        <v>12020918</v>
      </c>
    </row>
    <row r="24" spans="1:7" ht="19.5" customHeight="1">
      <c r="A24" s="184" t="s">
        <v>339</v>
      </c>
      <c r="B24" s="185"/>
      <c r="C24" s="186">
        <v>11004700</v>
      </c>
      <c r="D24" s="463">
        <v>12745950</v>
      </c>
      <c r="E24" s="464"/>
      <c r="F24" s="186">
        <v>11004700</v>
      </c>
      <c r="G24" s="17">
        <v>15183700</v>
      </c>
    </row>
    <row r="25" spans="1:7" ht="19.5" customHeight="1" thickBot="1">
      <c r="A25" s="449" t="s">
        <v>835</v>
      </c>
      <c r="B25" s="450"/>
      <c r="C25" s="187">
        <f>SUM(C20:C24)</f>
        <v>29218794.54</v>
      </c>
      <c r="D25" s="569">
        <f>SUM(D20:E24)</f>
        <v>37369290</v>
      </c>
      <c r="E25" s="570"/>
      <c r="F25" s="187">
        <f>SUM(F20:F24)</f>
        <v>29218794.54</v>
      </c>
      <c r="G25" s="207">
        <f>SUM(G20:G24)</f>
        <v>42409402</v>
      </c>
    </row>
    <row r="26" ht="19.5" customHeight="1" thickTop="1">
      <c r="A26" s="172"/>
    </row>
    <row r="27" ht="19.5" customHeight="1">
      <c r="A27" s="172" t="s">
        <v>954</v>
      </c>
    </row>
    <row r="28" ht="12" customHeight="1">
      <c r="A28" s="172"/>
    </row>
    <row r="29" spans="1:7" ht="19.5" customHeight="1">
      <c r="A29" s="163"/>
      <c r="B29" s="164"/>
      <c r="C29" s="161" t="s">
        <v>218</v>
      </c>
      <c r="D29" s="159"/>
      <c r="E29" s="160"/>
      <c r="F29" s="158" t="s">
        <v>313</v>
      </c>
      <c r="G29" s="158"/>
    </row>
    <row r="30" spans="1:7" ht="19.5" customHeight="1">
      <c r="A30" s="165" t="s">
        <v>146</v>
      </c>
      <c r="B30" s="162"/>
      <c r="C30" s="157" t="s">
        <v>299</v>
      </c>
      <c r="D30" s="162" t="s">
        <v>840</v>
      </c>
      <c r="E30" s="162"/>
      <c r="F30" s="157" t="s">
        <v>299</v>
      </c>
      <c r="G30" s="162" t="s">
        <v>840</v>
      </c>
    </row>
    <row r="31" spans="1:7" ht="19.5" customHeight="1">
      <c r="A31" s="15"/>
      <c r="B31" s="7"/>
      <c r="C31" s="157" t="s">
        <v>837</v>
      </c>
      <c r="D31" s="571" t="s">
        <v>268</v>
      </c>
      <c r="E31" s="572"/>
      <c r="F31" s="157" t="s">
        <v>837</v>
      </c>
      <c r="G31" s="157" t="s">
        <v>269</v>
      </c>
    </row>
    <row r="32" spans="1:7" ht="19.5" customHeight="1">
      <c r="A32" s="188" t="s">
        <v>147</v>
      </c>
      <c r="B32" s="189"/>
      <c r="C32" s="190">
        <v>10</v>
      </c>
      <c r="D32" s="573">
        <v>1000000</v>
      </c>
      <c r="E32" s="574"/>
      <c r="F32" s="190">
        <v>10</v>
      </c>
      <c r="G32" s="191">
        <v>1000000</v>
      </c>
    </row>
    <row r="33" spans="1:7" ht="19.5" customHeight="1">
      <c r="A33" s="184" t="s">
        <v>148</v>
      </c>
      <c r="B33" s="192"/>
      <c r="C33" s="193">
        <v>17.78</v>
      </c>
      <c r="D33" s="463">
        <v>428912.5</v>
      </c>
      <c r="E33" s="464"/>
      <c r="F33" s="193">
        <v>17.78</v>
      </c>
      <c r="G33" s="186">
        <v>428912.5</v>
      </c>
    </row>
    <row r="34" spans="1:7" ht="19.5" customHeight="1">
      <c r="A34" s="184" t="s">
        <v>149</v>
      </c>
      <c r="B34" s="192"/>
      <c r="C34" s="193">
        <v>3.08</v>
      </c>
      <c r="D34" s="463">
        <v>4000000</v>
      </c>
      <c r="E34" s="464"/>
      <c r="F34" s="193">
        <v>3.08</v>
      </c>
      <c r="G34" s="186">
        <v>4000000</v>
      </c>
    </row>
    <row r="35" spans="1:7" ht="19.5" customHeight="1">
      <c r="A35" s="184" t="s">
        <v>955</v>
      </c>
      <c r="B35" s="192"/>
      <c r="C35" s="193">
        <v>1</v>
      </c>
      <c r="D35" s="463">
        <v>750000</v>
      </c>
      <c r="E35" s="464"/>
      <c r="F35" s="193">
        <v>1</v>
      </c>
      <c r="G35" s="186">
        <v>750000</v>
      </c>
    </row>
    <row r="36" spans="1:7" ht="19.5" customHeight="1">
      <c r="A36" s="184" t="s">
        <v>956</v>
      </c>
      <c r="B36" s="192"/>
      <c r="C36" s="193">
        <v>0.01</v>
      </c>
      <c r="D36" s="463">
        <v>100000</v>
      </c>
      <c r="E36" s="464"/>
      <c r="F36" s="193">
        <v>0.01</v>
      </c>
      <c r="G36" s="186">
        <v>100000</v>
      </c>
    </row>
    <row r="37" spans="1:7" ht="19.5" customHeight="1">
      <c r="A37" s="184" t="s">
        <v>957</v>
      </c>
      <c r="B37" s="192"/>
      <c r="C37" s="193">
        <v>2.83</v>
      </c>
      <c r="D37" s="463">
        <v>5100000</v>
      </c>
      <c r="E37" s="464"/>
      <c r="F37" s="193">
        <v>2.83</v>
      </c>
      <c r="G37" s="186">
        <v>5100000</v>
      </c>
    </row>
    <row r="38" spans="1:7" ht="19.5" customHeight="1">
      <c r="A38" s="184" t="s">
        <v>341</v>
      </c>
      <c r="B38" s="192"/>
      <c r="C38" s="193">
        <v>5.74</v>
      </c>
      <c r="D38" s="463">
        <v>2010000</v>
      </c>
      <c r="E38" s="464"/>
      <c r="F38" s="193">
        <v>5.74</v>
      </c>
      <c r="G38" s="186">
        <v>2010000</v>
      </c>
    </row>
    <row r="39" spans="1:7" ht="19.5" customHeight="1">
      <c r="A39" s="194"/>
      <c r="B39" s="195"/>
      <c r="C39" s="196"/>
      <c r="D39" s="12"/>
      <c r="E39" s="14"/>
      <c r="F39" s="197"/>
      <c r="G39" s="197"/>
    </row>
    <row r="40" ht="18" customHeight="1">
      <c r="A40" s="172"/>
    </row>
    <row r="41" spans="1:7" ht="19.5" customHeight="1">
      <c r="A41" s="198" t="s">
        <v>930</v>
      </c>
      <c r="B41" s="198"/>
      <c r="C41" s="198"/>
      <c r="D41" s="198"/>
      <c r="E41" s="198"/>
      <c r="F41" s="198"/>
      <c r="G41" s="198"/>
    </row>
    <row r="42" spans="1:7" ht="21.75" customHeight="1">
      <c r="A42" s="198"/>
      <c r="B42" s="199"/>
      <c r="C42" s="199"/>
      <c r="D42" s="200"/>
      <c r="E42" s="200"/>
      <c r="F42" s="200"/>
      <c r="G42" s="200"/>
    </row>
    <row r="43" spans="1:7" ht="18" customHeight="1">
      <c r="A43" s="198" t="s">
        <v>57</v>
      </c>
      <c r="B43" s="198"/>
      <c r="C43" s="198"/>
      <c r="D43" s="198"/>
      <c r="E43" s="198"/>
      <c r="F43" s="198"/>
      <c r="G43" s="198"/>
    </row>
    <row r="44" spans="1:7" ht="18" customHeight="1">
      <c r="A44" s="198"/>
      <c r="B44" s="198"/>
      <c r="C44" s="198"/>
      <c r="D44" s="198"/>
      <c r="E44" s="198"/>
      <c r="F44" s="198"/>
      <c r="G44" s="198"/>
    </row>
    <row r="45" spans="1:7" ht="21.75" customHeight="1">
      <c r="A45" s="170" t="s">
        <v>688</v>
      </c>
      <c r="B45" s="170"/>
      <c r="C45" s="170"/>
      <c r="D45" s="170"/>
      <c r="E45" s="170"/>
      <c r="F45" s="170"/>
      <c r="G45" s="170"/>
    </row>
    <row r="46" ht="12.75" customHeight="1">
      <c r="A46" s="172"/>
    </row>
    <row r="47" ht="21.75" customHeight="1">
      <c r="A47" s="172" t="s">
        <v>958</v>
      </c>
    </row>
    <row r="48" spans="1:7" ht="21" customHeight="1">
      <c r="A48" s="163"/>
      <c r="B48" s="164"/>
      <c r="C48" s="161" t="s">
        <v>218</v>
      </c>
      <c r="D48" s="159"/>
      <c r="E48" s="160"/>
      <c r="F48" s="158" t="s">
        <v>313</v>
      </c>
      <c r="G48" s="158"/>
    </row>
    <row r="49" spans="1:7" ht="21" customHeight="1">
      <c r="A49" s="165" t="s">
        <v>146</v>
      </c>
      <c r="B49" s="162"/>
      <c r="C49" s="369" t="s">
        <v>299</v>
      </c>
      <c r="D49" s="164" t="s">
        <v>840</v>
      </c>
      <c r="E49" s="164"/>
      <c r="F49" s="369" t="s">
        <v>299</v>
      </c>
      <c r="G49" s="164" t="s">
        <v>840</v>
      </c>
    </row>
    <row r="50" spans="1:7" ht="21" customHeight="1">
      <c r="A50" s="1"/>
      <c r="B50" s="3"/>
      <c r="C50" s="9" t="s">
        <v>837</v>
      </c>
      <c r="D50" s="571" t="s">
        <v>268</v>
      </c>
      <c r="E50" s="572"/>
      <c r="F50" s="9" t="s">
        <v>837</v>
      </c>
      <c r="G50" s="9" t="s">
        <v>269</v>
      </c>
    </row>
    <row r="51" spans="1:7" ht="21" customHeight="1">
      <c r="A51" s="184" t="s">
        <v>364</v>
      </c>
      <c r="B51" s="192"/>
      <c r="C51" s="193">
        <v>0.17</v>
      </c>
      <c r="D51" s="463">
        <v>2000000</v>
      </c>
      <c r="E51" s="464"/>
      <c r="F51" s="193">
        <v>0.17</v>
      </c>
      <c r="G51" s="186">
        <v>2000000</v>
      </c>
    </row>
    <row r="52" spans="1:7" ht="21" customHeight="1">
      <c r="A52" s="184" t="s">
        <v>365</v>
      </c>
      <c r="B52" s="192"/>
      <c r="C52" s="193">
        <v>0.58</v>
      </c>
      <c r="D52" s="463">
        <v>4500000</v>
      </c>
      <c r="E52" s="464"/>
      <c r="F52" s="193">
        <v>0.58</v>
      </c>
      <c r="G52" s="186">
        <v>4500000</v>
      </c>
    </row>
    <row r="53" spans="1:7" ht="21" customHeight="1">
      <c r="A53" s="184" t="s">
        <v>366</v>
      </c>
      <c r="B53" s="192"/>
      <c r="C53" s="193">
        <v>6</v>
      </c>
      <c r="D53" s="463">
        <v>1800000</v>
      </c>
      <c r="E53" s="464"/>
      <c r="F53" s="193">
        <v>6</v>
      </c>
      <c r="G53" s="186">
        <v>1800000</v>
      </c>
    </row>
    <row r="54" spans="1:7" ht="21" customHeight="1">
      <c r="A54" s="184" t="s">
        <v>367</v>
      </c>
      <c r="B54" s="192"/>
      <c r="C54" s="193">
        <v>6.92</v>
      </c>
      <c r="D54" s="463">
        <v>4500000</v>
      </c>
      <c r="E54" s="464"/>
      <c r="F54" s="193">
        <v>6.92</v>
      </c>
      <c r="G54" s="186">
        <v>4500000</v>
      </c>
    </row>
    <row r="55" spans="1:7" ht="21" customHeight="1">
      <c r="A55" s="184" t="s">
        <v>368</v>
      </c>
      <c r="B55" s="192"/>
      <c r="C55" s="193">
        <v>9</v>
      </c>
      <c r="D55" s="463">
        <v>1814256</v>
      </c>
      <c r="E55" s="464"/>
      <c r="F55" s="193">
        <v>9</v>
      </c>
      <c r="G55" s="186">
        <v>1814256</v>
      </c>
    </row>
    <row r="56" spans="1:7" ht="21" customHeight="1">
      <c r="A56" s="184" t="s">
        <v>369</v>
      </c>
      <c r="B56" s="192"/>
      <c r="C56" s="193">
        <v>2.25</v>
      </c>
      <c r="D56" s="463">
        <v>1800000</v>
      </c>
      <c r="E56" s="464"/>
      <c r="F56" s="193">
        <v>2.25</v>
      </c>
      <c r="G56" s="186">
        <v>1800000</v>
      </c>
    </row>
    <row r="57" spans="1:7" ht="21" customHeight="1">
      <c r="A57" s="184" t="s">
        <v>370</v>
      </c>
      <c r="B57" s="192"/>
      <c r="C57" s="193">
        <v>0.79</v>
      </c>
      <c r="D57" s="463">
        <v>6250000</v>
      </c>
      <c r="E57" s="464"/>
      <c r="F57" s="193">
        <v>0.79</v>
      </c>
      <c r="G57" s="186">
        <v>6250000</v>
      </c>
    </row>
    <row r="58" spans="1:7" ht="21" customHeight="1">
      <c r="A58" s="184" t="s">
        <v>371</v>
      </c>
      <c r="B58" s="192"/>
      <c r="C58" s="193">
        <v>7.5</v>
      </c>
      <c r="D58" s="463">
        <v>1517400</v>
      </c>
      <c r="E58" s="464"/>
      <c r="F58" s="193">
        <v>7.5</v>
      </c>
      <c r="G58" s="186">
        <v>1517400</v>
      </c>
    </row>
    <row r="59" spans="1:7" ht="21" customHeight="1">
      <c r="A59" s="184" t="s">
        <v>372</v>
      </c>
      <c r="B59" s="192"/>
      <c r="C59" s="193">
        <v>5</v>
      </c>
      <c r="D59" s="463">
        <v>250000</v>
      </c>
      <c r="E59" s="464"/>
      <c r="F59" s="193">
        <v>5</v>
      </c>
      <c r="G59" s="186">
        <v>250000</v>
      </c>
    </row>
    <row r="60" spans="1:7" ht="21" customHeight="1">
      <c r="A60" s="184" t="s">
        <v>373</v>
      </c>
      <c r="B60" s="192"/>
      <c r="C60" s="193">
        <v>15</v>
      </c>
      <c r="D60" s="463">
        <v>300000</v>
      </c>
      <c r="E60" s="464"/>
      <c r="F60" s="193">
        <v>15</v>
      </c>
      <c r="G60" s="186">
        <v>300000</v>
      </c>
    </row>
    <row r="61" spans="1:7" ht="21" customHeight="1">
      <c r="A61" s="184" t="s">
        <v>374</v>
      </c>
      <c r="B61" s="192"/>
      <c r="C61" s="193">
        <v>10.62</v>
      </c>
      <c r="D61" s="463">
        <v>15930000</v>
      </c>
      <c r="E61" s="464"/>
      <c r="F61" s="193">
        <v>10.62</v>
      </c>
      <c r="G61" s="186">
        <v>15930000</v>
      </c>
    </row>
    <row r="62" spans="1:7" ht="21" customHeight="1">
      <c r="A62" s="184" t="s">
        <v>375</v>
      </c>
      <c r="B62" s="192"/>
      <c r="C62" s="193">
        <v>9.93</v>
      </c>
      <c r="D62" s="463">
        <v>3060316.7</v>
      </c>
      <c r="E62" s="464"/>
      <c r="F62" s="193">
        <v>9.93</v>
      </c>
      <c r="G62" s="186">
        <v>3060316.7</v>
      </c>
    </row>
    <row r="63" spans="1:7" ht="21" customHeight="1">
      <c r="A63" s="184" t="s">
        <v>376</v>
      </c>
      <c r="B63" s="192"/>
      <c r="C63" s="193">
        <v>6</v>
      </c>
      <c r="D63" s="463">
        <v>18000000</v>
      </c>
      <c r="E63" s="464"/>
      <c r="F63" s="193">
        <v>6</v>
      </c>
      <c r="G63" s="186">
        <v>18000000</v>
      </c>
    </row>
    <row r="64" spans="1:7" ht="21" customHeight="1">
      <c r="A64" s="184" t="s">
        <v>377</v>
      </c>
      <c r="B64" s="192"/>
      <c r="C64" s="193">
        <v>1.67</v>
      </c>
      <c r="D64" s="463">
        <v>1000000</v>
      </c>
      <c r="E64" s="464"/>
      <c r="F64" s="193">
        <v>1.67</v>
      </c>
      <c r="G64" s="186">
        <v>1000000</v>
      </c>
    </row>
    <row r="65" spans="1:7" ht="21" customHeight="1">
      <c r="A65" s="184" t="s">
        <v>378</v>
      </c>
      <c r="B65" s="192"/>
      <c r="C65" s="193">
        <v>0.06</v>
      </c>
      <c r="D65" s="463">
        <v>200000</v>
      </c>
      <c r="E65" s="464"/>
      <c r="F65" s="193">
        <v>0.06</v>
      </c>
      <c r="G65" s="186">
        <v>200000</v>
      </c>
    </row>
    <row r="66" spans="1:7" ht="21" customHeight="1">
      <c r="A66" s="184" t="s">
        <v>379</v>
      </c>
      <c r="B66" s="192"/>
      <c r="C66" s="193">
        <v>5</v>
      </c>
      <c r="D66" s="463">
        <v>1500000</v>
      </c>
      <c r="E66" s="464"/>
      <c r="F66" s="193">
        <v>5</v>
      </c>
      <c r="G66" s="186">
        <v>1500000</v>
      </c>
    </row>
    <row r="67" spans="1:7" ht="21" customHeight="1">
      <c r="A67" s="184" t="s">
        <v>380</v>
      </c>
      <c r="B67" s="192"/>
      <c r="C67" s="201">
        <v>0.0625</v>
      </c>
      <c r="D67" s="463">
        <v>150000</v>
      </c>
      <c r="E67" s="464"/>
      <c r="F67" s="201">
        <v>0.0625</v>
      </c>
      <c r="G67" s="186">
        <v>150000</v>
      </c>
    </row>
    <row r="68" spans="1:7" ht="21" customHeight="1">
      <c r="A68" s="184" t="s">
        <v>381</v>
      </c>
      <c r="B68" s="192"/>
      <c r="C68" s="193">
        <v>5</v>
      </c>
      <c r="D68" s="463">
        <v>3000000</v>
      </c>
      <c r="E68" s="464"/>
      <c r="F68" s="193">
        <v>5</v>
      </c>
      <c r="G68" s="186">
        <v>3000000</v>
      </c>
    </row>
    <row r="69" spans="1:7" ht="21" customHeight="1">
      <c r="A69" s="184" t="s">
        <v>382</v>
      </c>
      <c r="B69" s="192"/>
      <c r="C69" s="193">
        <v>2.3</v>
      </c>
      <c r="D69" s="463">
        <v>3269680</v>
      </c>
      <c r="E69" s="464"/>
      <c r="F69" s="193">
        <v>2.3</v>
      </c>
      <c r="G69" s="186">
        <v>3269680</v>
      </c>
    </row>
    <row r="70" spans="1:7" ht="21" customHeight="1">
      <c r="A70" s="184" t="s">
        <v>383</v>
      </c>
      <c r="B70" s="192"/>
      <c r="C70" s="193">
        <v>12.5</v>
      </c>
      <c r="D70" s="463">
        <v>22500000</v>
      </c>
      <c r="E70" s="464"/>
      <c r="F70" s="193">
        <v>12.5</v>
      </c>
      <c r="G70" s="186">
        <v>22500000</v>
      </c>
    </row>
    <row r="71" spans="1:7" ht="21" customHeight="1">
      <c r="A71" s="184" t="s">
        <v>384</v>
      </c>
      <c r="B71" s="192"/>
      <c r="C71" s="202">
        <v>5</v>
      </c>
      <c r="D71" s="463">
        <v>1750000</v>
      </c>
      <c r="E71" s="464"/>
      <c r="F71" s="202">
        <v>5</v>
      </c>
      <c r="G71" s="186">
        <v>1750000</v>
      </c>
    </row>
    <row r="72" spans="1:7" ht="21.75" customHeight="1">
      <c r="A72" s="184" t="s">
        <v>385</v>
      </c>
      <c r="B72" s="192"/>
      <c r="C72" s="202">
        <v>1.25</v>
      </c>
      <c r="D72" s="463">
        <v>6229125</v>
      </c>
      <c r="E72" s="464"/>
      <c r="F72" s="202">
        <v>1.25</v>
      </c>
      <c r="G72" s="186">
        <v>6229125</v>
      </c>
    </row>
    <row r="73" spans="1:7" ht="21.75" customHeight="1">
      <c r="A73" s="184" t="s">
        <v>386</v>
      </c>
      <c r="B73" s="192"/>
      <c r="C73" s="202">
        <v>3</v>
      </c>
      <c r="D73" s="463">
        <v>6300000</v>
      </c>
      <c r="E73" s="464"/>
      <c r="F73" s="202">
        <v>3</v>
      </c>
      <c r="G73" s="186">
        <v>6300000</v>
      </c>
    </row>
    <row r="74" spans="1:7" ht="21.75" customHeight="1">
      <c r="A74" s="184" t="s">
        <v>387</v>
      </c>
      <c r="B74" s="192"/>
      <c r="C74" s="202">
        <v>5</v>
      </c>
      <c r="D74" s="463">
        <v>1000000</v>
      </c>
      <c r="E74" s="464"/>
      <c r="F74" s="202">
        <v>5</v>
      </c>
      <c r="G74" s="186">
        <v>1000000</v>
      </c>
    </row>
    <row r="75" spans="1:7" ht="21.75">
      <c r="A75" s="184" t="s">
        <v>388</v>
      </c>
      <c r="B75" s="192"/>
      <c r="C75" s="202">
        <v>7.5</v>
      </c>
      <c r="D75" s="463">
        <v>225000</v>
      </c>
      <c r="E75" s="464"/>
      <c r="F75" s="202">
        <v>7.5</v>
      </c>
      <c r="G75" s="186">
        <v>225000</v>
      </c>
    </row>
    <row r="76" spans="1:7" ht="21.75">
      <c r="A76" s="184" t="s">
        <v>389</v>
      </c>
      <c r="B76" s="192"/>
      <c r="C76" s="193">
        <v>19.17</v>
      </c>
      <c r="D76" s="463">
        <v>2088400</v>
      </c>
      <c r="E76" s="464"/>
      <c r="F76" s="193">
        <v>19.17</v>
      </c>
      <c r="G76" s="186">
        <v>2088400</v>
      </c>
    </row>
    <row r="77" spans="1:7" ht="21.75">
      <c r="A77" s="184" t="s">
        <v>390</v>
      </c>
      <c r="B77" s="192"/>
      <c r="C77" s="193">
        <v>4.5</v>
      </c>
      <c r="D77" s="463">
        <v>3600000</v>
      </c>
      <c r="E77" s="464"/>
      <c r="F77" s="193">
        <v>4.5</v>
      </c>
      <c r="G77" s="186">
        <v>3600000</v>
      </c>
    </row>
    <row r="78" spans="1:7" ht="21.75">
      <c r="A78" s="184" t="s">
        <v>391</v>
      </c>
      <c r="B78" s="192"/>
      <c r="C78" s="193">
        <v>19</v>
      </c>
      <c r="D78" s="463">
        <v>3800000</v>
      </c>
      <c r="E78" s="464"/>
      <c r="F78" s="193">
        <v>19</v>
      </c>
      <c r="G78" s="186">
        <v>3800000</v>
      </c>
    </row>
    <row r="79" spans="1:7" ht="21.75">
      <c r="A79" s="184" t="s">
        <v>392</v>
      </c>
      <c r="B79" s="192"/>
      <c r="C79" s="193">
        <v>4</v>
      </c>
      <c r="D79" s="463">
        <v>20800000</v>
      </c>
      <c r="E79" s="464"/>
      <c r="F79" s="193">
        <v>4</v>
      </c>
      <c r="G79" s="186">
        <v>20800000</v>
      </c>
    </row>
    <row r="80" spans="1:7" ht="21.75" customHeight="1">
      <c r="A80" s="194"/>
      <c r="B80" s="195"/>
      <c r="C80" s="196"/>
      <c r="D80" s="12"/>
      <c r="E80" s="14"/>
      <c r="F80" s="197"/>
      <c r="G80" s="197"/>
    </row>
    <row r="81" ht="15" customHeight="1">
      <c r="A81" s="172"/>
    </row>
    <row r="82" spans="1:7" ht="21.75">
      <c r="A82" s="198" t="s">
        <v>930</v>
      </c>
      <c r="B82" s="198"/>
      <c r="C82" s="198"/>
      <c r="D82" s="198"/>
      <c r="E82" s="198"/>
      <c r="F82" s="198"/>
      <c r="G82" s="198"/>
    </row>
    <row r="83" spans="1:7" ht="21.75">
      <c r="A83" s="198"/>
      <c r="B83" s="199"/>
      <c r="C83" s="199"/>
      <c r="D83" s="200"/>
      <c r="E83" s="200"/>
      <c r="F83" s="200"/>
      <c r="G83" s="200"/>
    </row>
    <row r="84" spans="1:7" ht="21.75">
      <c r="A84" s="198" t="s">
        <v>57</v>
      </c>
      <c r="B84" s="198"/>
      <c r="C84" s="198"/>
      <c r="D84" s="198"/>
      <c r="E84" s="198"/>
      <c r="F84" s="198"/>
      <c r="G84" s="198"/>
    </row>
    <row r="85" spans="1:7" ht="21.75">
      <c r="A85" s="198"/>
      <c r="B85" s="198"/>
      <c r="C85" s="198"/>
      <c r="D85" s="198"/>
      <c r="E85" s="198"/>
      <c r="F85" s="198"/>
      <c r="G85" s="198"/>
    </row>
    <row r="86" spans="1:7" ht="21" customHeight="1">
      <c r="A86" s="170" t="s">
        <v>689</v>
      </c>
      <c r="B86" s="170"/>
      <c r="C86" s="170"/>
      <c r="D86" s="170"/>
      <c r="E86" s="170"/>
      <c r="F86" s="170"/>
      <c r="G86" s="170"/>
    </row>
    <row r="87" ht="21" customHeight="1">
      <c r="A87" s="172"/>
    </row>
    <row r="88" ht="21.75">
      <c r="A88" s="172" t="s">
        <v>958</v>
      </c>
    </row>
    <row r="89" spans="1:7" ht="21" customHeight="1">
      <c r="A89" s="163"/>
      <c r="B89" s="164"/>
      <c r="C89" s="161" t="s">
        <v>218</v>
      </c>
      <c r="D89" s="159"/>
      <c r="E89" s="160"/>
      <c r="F89" s="158" t="s">
        <v>313</v>
      </c>
      <c r="G89" s="158"/>
    </row>
    <row r="90" spans="1:7" ht="21" customHeight="1">
      <c r="A90" s="165" t="s">
        <v>146</v>
      </c>
      <c r="B90" s="162"/>
      <c r="C90" s="157" t="s">
        <v>299</v>
      </c>
      <c r="D90" s="162" t="s">
        <v>840</v>
      </c>
      <c r="E90" s="162"/>
      <c r="F90" s="157" t="s">
        <v>299</v>
      </c>
      <c r="G90" s="162" t="s">
        <v>840</v>
      </c>
    </row>
    <row r="91" spans="1:7" ht="21" customHeight="1">
      <c r="A91" s="1"/>
      <c r="B91" s="3"/>
      <c r="C91" s="9" t="s">
        <v>837</v>
      </c>
      <c r="D91" s="571" t="s">
        <v>268</v>
      </c>
      <c r="E91" s="572"/>
      <c r="F91" s="9" t="s">
        <v>837</v>
      </c>
      <c r="G91" s="9" t="s">
        <v>269</v>
      </c>
    </row>
    <row r="92" spans="1:7" ht="21.75">
      <c r="A92" s="184" t="s">
        <v>393</v>
      </c>
      <c r="B92" s="192"/>
      <c r="C92" s="193">
        <v>11.74</v>
      </c>
      <c r="D92" s="463">
        <v>26539112</v>
      </c>
      <c r="E92" s="464"/>
      <c r="F92" s="193">
        <v>0</v>
      </c>
      <c r="G92" s="186">
        <v>0</v>
      </c>
    </row>
    <row r="93" spans="1:7" ht="21.75">
      <c r="A93" s="184" t="s">
        <v>394</v>
      </c>
      <c r="B93" s="192"/>
      <c r="C93" s="193">
        <v>19</v>
      </c>
      <c r="D93" s="463">
        <v>8750000</v>
      </c>
      <c r="E93" s="464"/>
      <c r="F93" s="193">
        <v>0</v>
      </c>
      <c r="G93" s="186">
        <v>0</v>
      </c>
    </row>
    <row r="94" spans="1:7" ht="21.75">
      <c r="A94" s="194" t="s">
        <v>395</v>
      </c>
      <c r="B94" s="195"/>
      <c r="C94" s="203">
        <v>16.47</v>
      </c>
      <c r="D94" s="586">
        <v>4049000</v>
      </c>
      <c r="E94" s="587"/>
      <c r="F94" s="203">
        <v>0</v>
      </c>
      <c r="G94" s="197">
        <v>0</v>
      </c>
    </row>
    <row r="95" spans="1:7" ht="21.75">
      <c r="A95" s="184" t="s">
        <v>160</v>
      </c>
      <c r="B95" s="192"/>
      <c r="C95" s="204"/>
      <c r="D95" s="463">
        <f>SUM(D32:D94)</f>
        <v>191861202.2</v>
      </c>
      <c r="E95" s="464"/>
      <c r="F95" s="204"/>
      <c r="G95" s="204">
        <f>SUM(G32:G94)</f>
        <v>152523090.2</v>
      </c>
    </row>
    <row r="96" spans="1:7" ht="21.75">
      <c r="A96" s="194" t="s">
        <v>161</v>
      </c>
      <c r="B96" s="195"/>
      <c r="C96" s="205"/>
      <c r="D96" s="586">
        <v>-75319722.25</v>
      </c>
      <c r="E96" s="587"/>
      <c r="F96" s="205"/>
      <c r="G96" s="205">
        <v>-66837122.25</v>
      </c>
    </row>
    <row r="97" spans="1:7" ht="22.5" thickBot="1">
      <c r="A97" s="194" t="s">
        <v>134</v>
      </c>
      <c r="B97" s="195"/>
      <c r="C97" s="315"/>
      <c r="D97" s="569">
        <f>SUM(D95:D96)</f>
        <v>116541479.94999999</v>
      </c>
      <c r="E97" s="570"/>
      <c r="F97" s="187"/>
      <c r="G97" s="187">
        <f>SUM(G95:G96)</f>
        <v>85685967.94999999</v>
      </c>
    </row>
    <row r="98" ht="22.5" thickTop="1">
      <c r="A98" s="172"/>
    </row>
    <row r="99" ht="21.75">
      <c r="A99" s="172" t="s">
        <v>960</v>
      </c>
    </row>
    <row r="100" ht="21.75">
      <c r="A100" s="172"/>
    </row>
    <row r="101" spans="1:7" ht="21.75">
      <c r="A101" s="575" t="s">
        <v>854</v>
      </c>
      <c r="B101" s="208" t="s">
        <v>138</v>
      </c>
      <c r="C101" s="577" t="s">
        <v>140</v>
      </c>
      <c r="D101" s="588"/>
      <c r="E101" s="584"/>
      <c r="F101" s="158" t="s">
        <v>141</v>
      </c>
      <c r="G101" s="158"/>
    </row>
    <row r="102" spans="1:7" ht="21.75">
      <c r="A102" s="576"/>
      <c r="B102" s="209" t="s">
        <v>139</v>
      </c>
      <c r="C102" s="571"/>
      <c r="D102" s="589"/>
      <c r="E102" s="572"/>
      <c r="F102" s="210" t="s">
        <v>218</v>
      </c>
      <c r="G102" s="210" t="s">
        <v>313</v>
      </c>
    </row>
    <row r="103" spans="1:7" ht="21.75">
      <c r="A103" s="211" t="s">
        <v>162</v>
      </c>
      <c r="B103" s="208"/>
      <c r="C103" s="212"/>
      <c r="D103" s="213"/>
      <c r="E103" s="5"/>
      <c r="F103" s="191"/>
      <c r="G103" s="191"/>
    </row>
    <row r="104" spans="1:7" ht="21.75">
      <c r="A104" s="214" t="s">
        <v>163</v>
      </c>
      <c r="B104" s="215">
        <v>7</v>
      </c>
      <c r="C104" s="216" t="s">
        <v>164</v>
      </c>
      <c r="D104" s="217"/>
      <c r="E104" s="13"/>
      <c r="F104" s="186">
        <v>5100000</v>
      </c>
      <c r="G104" s="186">
        <v>5100000</v>
      </c>
    </row>
    <row r="105" spans="1:7" ht="21.75">
      <c r="A105" s="214" t="s">
        <v>142</v>
      </c>
      <c r="B105" s="215"/>
      <c r="C105" s="216"/>
      <c r="D105" s="217"/>
      <c r="E105" s="13"/>
      <c r="F105" s="186"/>
      <c r="G105" s="186"/>
    </row>
    <row r="106" spans="1:7" ht="21.75">
      <c r="A106" s="184" t="s">
        <v>318</v>
      </c>
      <c r="B106" s="215" t="s">
        <v>319</v>
      </c>
      <c r="C106" s="225" t="s">
        <v>320</v>
      </c>
      <c r="D106" s="217"/>
      <c r="E106" s="13"/>
      <c r="F106" s="186">
        <v>20000000</v>
      </c>
      <c r="G106" s="186">
        <v>20000000</v>
      </c>
    </row>
    <row r="107" spans="1:7" ht="21.75">
      <c r="A107" s="184"/>
      <c r="B107" s="209"/>
      <c r="C107" s="225"/>
      <c r="D107" s="217"/>
      <c r="E107" s="13"/>
      <c r="F107" s="197"/>
      <c r="G107" s="197"/>
    </row>
    <row r="108" spans="1:7" ht="22.5" thickBot="1">
      <c r="A108" s="219" t="s">
        <v>321</v>
      </c>
      <c r="B108" s="220"/>
      <c r="C108" s="221"/>
      <c r="D108" s="222"/>
      <c r="E108" s="223"/>
      <c r="F108" s="187">
        <f>SUM(F104:F107)</f>
        <v>25100000</v>
      </c>
      <c r="G108" s="187">
        <f>SUM(G104:G107)</f>
        <v>25100000</v>
      </c>
    </row>
    <row r="109" spans="1:7" ht="22.5" thickTop="1">
      <c r="A109" s="176"/>
      <c r="B109" s="177"/>
      <c r="C109" s="178"/>
      <c r="D109" s="179"/>
      <c r="E109" s="179"/>
      <c r="F109" s="180"/>
      <c r="G109" s="180"/>
    </row>
    <row r="110" spans="1:7" ht="21.75">
      <c r="A110" s="176"/>
      <c r="B110" s="177"/>
      <c r="C110" s="178"/>
      <c r="D110" s="179"/>
      <c r="E110" s="179"/>
      <c r="F110" s="180"/>
      <c r="G110" s="180"/>
    </row>
    <row r="122" spans="1:7" ht="21.75">
      <c r="A122" s="198" t="s">
        <v>930</v>
      </c>
      <c r="B122" s="198"/>
      <c r="C122" s="198"/>
      <c r="D122" s="198"/>
      <c r="E122" s="198"/>
      <c r="F122" s="198"/>
      <c r="G122" s="198"/>
    </row>
    <row r="123" spans="1:7" ht="21.75">
      <c r="A123" s="198"/>
      <c r="B123" s="199"/>
      <c r="C123" s="199"/>
      <c r="D123" s="200"/>
      <c r="E123" s="200"/>
      <c r="F123" s="200"/>
      <c r="G123" s="200"/>
    </row>
    <row r="124" spans="1:7" ht="21.75">
      <c r="A124" s="198" t="s">
        <v>57</v>
      </c>
      <c r="B124" s="198"/>
      <c r="C124" s="198"/>
      <c r="D124" s="198"/>
      <c r="E124" s="198"/>
      <c r="F124" s="198"/>
      <c r="G124" s="198"/>
    </row>
  </sheetData>
  <mergeCells count="58">
    <mergeCell ref="D93:E93"/>
    <mergeCell ref="D94:E94"/>
    <mergeCell ref="A101:A102"/>
    <mergeCell ref="D95:E95"/>
    <mergeCell ref="D96:E96"/>
    <mergeCell ref="D97:E97"/>
    <mergeCell ref="C101:E102"/>
    <mergeCell ref="D77:E77"/>
    <mergeCell ref="D76:E76"/>
    <mergeCell ref="D92:E92"/>
    <mergeCell ref="D91:E91"/>
    <mergeCell ref="D75:E75"/>
    <mergeCell ref="D71:E71"/>
    <mergeCell ref="D72:E72"/>
    <mergeCell ref="D73:E73"/>
    <mergeCell ref="D74:E74"/>
    <mergeCell ref="D67:E67"/>
    <mergeCell ref="D68:E68"/>
    <mergeCell ref="D69:E69"/>
    <mergeCell ref="D70:E70"/>
    <mergeCell ref="D63:E63"/>
    <mergeCell ref="D64:E64"/>
    <mergeCell ref="D65:E65"/>
    <mergeCell ref="D66:E66"/>
    <mergeCell ref="D55:E55"/>
    <mergeCell ref="D78:E78"/>
    <mergeCell ref="D79:E79"/>
    <mergeCell ref="D56:E56"/>
    <mergeCell ref="D57:E57"/>
    <mergeCell ref="D58:E58"/>
    <mergeCell ref="D59:E59"/>
    <mergeCell ref="D60:E60"/>
    <mergeCell ref="D61:E61"/>
    <mergeCell ref="D62:E62"/>
    <mergeCell ref="D36:E36"/>
    <mergeCell ref="D38:E38"/>
    <mergeCell ref="D50:E50"/>
    <mergeCell ref="D37:E37"/>
    <mergeCell ref="D32:E32"/>
    <mergeCell ref="D33:E33"/>
    <mergeCell ref="D34:E34"/>
    <mergeCell ref="D35:E35"/>
    <mergeCell ref="A4:A5"/>
    <mergeCell ref="C4:E5"/>
    <mergeCell ref="A18:B19"/>
    <mergeCell ref="D19:E19"/>
    <mergeCell ref="A25:B25"/>
    <mergeCell ref="D25:E25"/>
    <mergeCell ref="D31:E31"/>
    <mergeCell ref="D20:E20"/>
    <mergeCell ref="D21:E21"/>
    <mergeCell ref="D22:E22"/>
    <mergeCell ref="D23:E23"/>
    <mergeCell ref="D24:E24"/>
    <mergeCell ref="D51:E51"/>
    <mergeCell ref="D52:E52"/>
    <mergeCell ref="D53:E53"/>
    <mergeCell ref="D54:E54"/>
  </mergeCells>
  <printOptions horizontalCentered="1"/>
  <pageMargins left="0.5" right="0" top="0.5905511811023623" bottom="0.3937007874015748" header="0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Knowledge Management System</cp:lastModifiedBy>
  <cp:lastPrinted>2004-05-12T04:02:37Z</cp:lastPrinted>
  <dcterms:created xsi:type="dcterms:W3CDTF">2002-05-20T10:00:44Z</dcterms:created>
  <dcterms:modified xsi:type="dcterms:W3CDTF">2004-06-09T07:50:16Z</dcterms:modified>
  <cp:category/>
  <cp:version/>
  <cp:contentType/>
  <cp:contentStatus/>
</cp:coreProperties>
</file>