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235" windowHeight="5580" firstSheet="9" activeTab="17"/>
  </bookViews>
  <sheets>
    <sheet name=" P1-4" sheetId="1" r:id="rId1"/>
    <sheet name="P5" sheetId="2" r:id="rId2"/>
    <sheet name="P6" sheetId="3" r:id="rId3"/>
    <sheet name="P7" sheetId="4" r:id="rId4"/>
    <sheet name="P8" sheetId="5" r:id="rId5"/>
    <sheet name="P9" sheetId="6" r:id="rId6"/>
    <sheet name="P10" sheetId="7" r:id="rId7"/>
    <sheet name="P11-15" sheetId="8" r:id="rId8"/>
    <sheet name="P16-18" sheetId="9" r:id="rId9"/>
    <sheet name="P19" sheetId="10" r:id="rId10"/>
    <sheet name="P20" sheetId="11" r:id="rId11"/>
    <sheet name="P21" sheetId="12" r:id="rId12"/>
    <sheet name="P22" sheetId="13" r:id="rId13"/>
    <sheet name="P23-24" sheetId="14" r:id="rId14"/>
    <sheet name="P25-27" sheetId="15" r:id="rId15"/>
    <sheet name="P28-30" sheetId="16" r:id="rId16"/>
    <sheet name="P31" sheetId="17" r:id="rId17"/>
    <sheet name="P32-33" sheetId="18" r:id="rId18"/>
  </sheets>
  <definedNames>
    <definedName name="_xlnm.Print_Area" localSheetId="14">'P25-27'!$A$1:$J$144</definedName>
  </definedNames>
  <calcPr fullCalcOnLoad="1"/>
</workbook>
</file>

<file path=xl/sharedStrings.xml><?xml version="1.0" encoding="utf-8"?>
<sst xmlns="http://schemas.openxmlformats.org/spreadsheetml/2006/main" count="1843" uniqueCount="1128">
  <si>
    <t xml:space="preserve">              ในการจัดทำงบการเงินตามหลักการบัญชีที่รับรองทั่วไป   ในบางกรณีฝ่ายบริหารอาจต้องใช้การประมาณการ</t>
  </si>
  <si>
    <t xml:space="preserve"> 3. ฟาร์อีสท์ ดีดีบี             *</t>
  </si>
  <si>
    <t xml:space="preserve"> 4. สหพัฒนาอินเตอร์โฮลดิ้ง</t>
  </si>
  <si>
    <t xml:space="preserve">    ของเงินให้กู้ยืมเต็มจำนวนแล้ว</t>
  </si>
  <si>
    <t xml:space="preserve">                     เงินให้กู้ยืมแก่  บริษัท  เลเซอร์  แฟชั่น   จำกัด   จำนวน  4.11  ล้านบาท    ปัจจุบันบริษัท  เลเซอร์  แฟชั่น  จำกัด  </t>
  </si>
  <si>
    <t>บริษัทที่เกี่ยวข้องกัน 4 แห่ง</t>
  </si>
  <si>
    <t xml:space="preserve">และบริษัทอื่น 1 แห่ง </t>
  </si>
  <si>
    <t xml:space="preserve">    ถูกเจ้าหนี้อื่นฟ้องเป็นคดีล้มละลาย  ที่ศาลล้มละลายกลาง  ณ วันที่ 30  มิถุนายน 2547 บริษัทฯได้ตั้งค่าเผื่อหนี้สงสัยจะสูญ</t>
  </si>
  <si>
    <t>สหเอเชียแปซิฟิค</t>
  </si>
  <si>
    <r>
      <t xml:space="preserve">8. เงินให้กู้ยืมระยะยาวแก่กิจการที่เกี่ยวข้องกัน    </t>
    </r>
    <r>
      <rPr>
        <sz val="15"/>
        <rFont val="AngsanaUPC"/>
        <family val="1"/>
      </rPr>
      <t xml:space="preserve">ประกอบด้วย </t>
    </r>
    <r>
      <rPr>
        <b/>
        <sz val="15"/>
        <rFont val="AngsanaUPC"/>
        <family val="1"/>
      </rPr>
      <t xml:space="preserve">               </t>
    </r>
  </si>
  <si>
    <t xml:space="preserve">เงินให้กู้ยืมแก่บริษัท  สหเอเชียแปซิฟิค จำกัด  จำนวน  75  ล้านบาท  เป็นเงินกู้มีกำหนดระยะเวลา 1 ปี   ตั้งแต่วันที่ </t>
  </si>
  <si>
    <t xml:space="preserve">     1  กุมภาพันธ์   2545   ถึงวันที่  31  มกราคม  2546  และเมื่อถึงกำหนดชำระคืนเงินกู้ ได้มีการตกลงให้ขยายเวลาการชำระคืน</t>
  </si>
  <si>
    <t xml:space="preserve">     เงินกู้ออกไปโดยถึงกำหนดวันที่  31  มกราคม  2547  และวันที่  31  มกราคม 2548  ตามลำดับ  เนื่องจากบริษัทฯ ได้รับชำระ</t>
  </si>
  <si>
    <t>เงินให้กู้ยืมแก่ บริษัท  ไทยอาซาฮี  คาเซอิ สแปนเด็กซ์  จำกัด  จำนวน 20.80  ล้านบาท เป็นเงินให้กู้มีกำหนดระยะ</t>
  </si>
  <si>
    <t xml:space="preserve">    เวลา 5  ปี  ตั้งแต่ วันที่  2   กรกฎาคม  2547   ถึง วันที่  30   มิถุนายน  2552   และกำหนดชำระคืนตั้งแต่เดือนธันวาคม  2549 </t>
  </si>
  <si>
    <t xml:space="preserve">    และทุกๆ  6    เดือน  รวม  6  งวดๆ  ละ  3.466   ล้านบาท    ซึ่งเป็นการให้กู้ยืมตามสัดส่วนการลงทุนตามข้อตกลงในสัญญา </t>
  </si>
  <si>
    <t xml:space="preserve">     กิจการที่เกี่ยวข้องกัน</t>
  </si>
  <si>
    <t>จัดประเภทเงินให้กู้ยืมระยะสั้นแก่กิจการที่เกี่ยวข้องกัน จำนวน  75,000,000.00  บาท   เป็นเงินให้กู้ยืมระยะยาวแก่</t>
  </si>
  <si>
    <t xml:space="preserve">                      จากที่ประชุมคณะกรรมการบริษัท    เมื่อวันที่    22   สิงหาคม   2545    มีมติอนุมัติโครงการซื้อหุ้นคืนเพื่อ</t>
  </si>
  <si>
    <t xml:space="preserve">                      หุ้นทุนซื้อคืนที่บริษัทฯ  ถืออยู่จะไม่นับเป็นองค์ประชุมในการประชุมผู้ถือหุ้น รวมทั้งไม่มีสิทธิในการออก</t>
  </si>
  <si>
    <t xml:space="preserve">                      ในกรณีที่บริษัทฯ  จำหน่ายหุ้นไม่หมดภายในระยะเวลาที่กำหนดนับแต่วันที่ซื้อหุ้นคืน   ซึ่งเมื่อพ้นกำหนด</t>
  </si>
  <si>
    <t xml:space="preserve">               บาท                </t>
  </si>
  <si>
    <t xml:space="preserve">     22.2  ความเสี่ยงเกี่ยวกับอัตราดอกเบี้ย</t>
  </si>
  <si>
    <t xml:space="preserve">     22.1  การบริหารความเสี่ยง</t>
  </si>
  <si>
    <t xml:space="preserve">     อัตราตลาด</t>
  </si>
  <si>
    <t xml:space="preserve">     ดำเนินงานและกระแสเงินสด      รายการทางการเงินของบริษัทฯ    โดยส่วนใหญ่มีอัตราดอกเบี้ยที่ปรับขึ้นลงตาม</t>
  </si>
  <si>
    <t xml:space="preserve">               บริษัทฯ  มีนโยบายให้สินเชื่อด้านลูกหนี้การค้าอย่างระมัดระวัง   และมีมาตรการในการติดตามหนี้อย่างรัดกุม </t>
  </si>
  <si>
    <t xml:space="preserve">               เครื่องมือทางการเงินสำหรับการดำเนินธุรกิจตามปกติ ซึ่งบริษัทตั้งใจจะดำรงไว้จนกว่าจะถึงกำหนดได้บันทึก</t>
  </si>
  <si>
    <t xml:space="preserve">     ไว้ในราคาทุนเดิมหรือจำนวนที่จะต้องจ่ายชำระเมื่อทวงถามตามความเหมาะสม</t>
  </si>
  <si>
    <t xml:space="preserve">               มูลค่ายุติธรรม คือ จำนวนเงินที่ใช้แลกเปลี่ยนทรัพย์สินหรือจ่ายชำระหนี้สินระหว่างบุคคลที่มีความรอบรู้และ</t>
  </si>
  <si>
    <t xml:space="preserve">               บริษัทฯ ใช้วิธีการและข้อสมมติฐานในการประมาณมูลค่ายุติธรรมของเครื่องมือทางการเงินที่เป็นสาระสำคัญ</t>
  </si>
  <si>
    <t xml:space="preserve">               - เงินสดเและรายการเทียบเท่าเงินสด   เงินลงทุนชั่วคราว   เงินให้กู้ยืมแก่กิจการที่เกี่ยวข้องกัน   ลูกหนี้การค้า</t>
  </si>
  <si>
    <t xml:space="preserve">               มูลค่าที่ปรากฎในงบดุลมีจำนวนใกล้เคียงกับมูลค่ายุติธรรม เนื่องจากมีกำหนดการรับชำระ หรือจ่ายชำระคืน</t>
  </si>
  <si>
    <t xml:space="preserve">                  มูลค่าที่แสดงในงบดุลและประมาณการมูลค่ายุติธรรมของสินทรัพย์ทางการเงินที่มีสาระสำคัญ ณ วันที่  31 ธันวาคม</t>
  </si>
  <si>
    <t xml:space="preserve">                  มูลค่ายุติธรรมประมาณการโดยหาส่วนลดกระแสเงินสด โดยพิจารณาอัตราดอกเบี้ยในปัจจุบัน สำหรับสินทรัพย์</t>
  </si>
  <si>
    <t xml:space="preserve">                  - เงินลงทุนในตราสารหนี้</t>
  </si>
  <si>
    <t xml:space="preserve">                  มูลค่ายุติธรรมของเงินลงทุนในหลักทรัพย์ในความต้องการของตลาดถือตามราคาที่ซื้อขายกันในตลาด  ส่วนเงินลงทุน</t>
  </si>
  <si>
    <t xml:space="preserve">                  - เงินลงทุนในหลักทรัพย์</t>
  </si>
  <si>
    <t xml:space="preserve"> 20.1 กิจการที่มีรายการค้าระหว่างกัน ณ 31 ธันวาคม 2546 และ  มกราคม-ธันวาคม  2546 (ต่อ)</t>
  </si>
  <si>
    <t xml:space="preserve"> เค คอมเมอร์เชียล แอนด์</t>
  </si>
  <si>
    <t xml:space="preserve"> คอนสตรัคชั่น</t>
  </si>
  <si>
    <t xml:space="preserve"> แคน</t>
  </si>
  <si>
    <t xml:space="preserve"> โคราชวัฒนา</t>
  </si>
  <si>
    <t xml:space="preserve"> ซัน แอนด์ แซนด์</t>
  </si>
  <si>
    <t xml:space="preserve"> ซิลเวอร์เรน</t>
  </si>
  <si>
    <t xml:space="preserve"> ดีเอฟ อินเตอร์</t>
  </si>
  <si>
    <t xml:space="preserve"> เดอะมอลล์ราชสีมา</t>
  </si>
  <si>
    <t xml:space="preserve"> ไทยกุลแซ่</t>
  </si>
  <si>
    <t xml:space="preserve"> ไทเกอร์ ดิสทริบิวชั่น</t>
  </si>
  <si>
    <t xml:space="preserve"> แอนด์  โลจิสติคส์</t>
  </si>
  <si>
    <t xml:space="preserve"> ไทยคิวบิค เทคโนโลยี่</t>
  </si>
  <si>
    <t xml:space="preserve"> ไทยทาเคดะเลซ</t>
  </si>
  <si>
    <t xml:space="preserve"> เบทเตอร์เวย์ (ประเทศไทย)</t>
  </si>
  <si>
    <t xml:space="preserve"> ปากน้ำโพวัฒนา</t>
  </si>
  <si>
    <t xml:space="preserve"> มหาราชพฤกษ์</t>
  </si>
  <si>
    <t xml:space="preserve"> สุขทรรศน์</t>
  </si>
  <si>
    <t xml:space="preserve"> ไหมทอง </t>
  </si>
  <si>
    <t xml:space="preserve"> อินเตอร์เซาท์</t>
  </si>
  <si>
    <t xml:space="preserve"> อินทนิลเชียงใหม่</t>
  </si>
  <si>
    <t xml:space="preserve"> อีสเทิร์น ไอซีซี</t>
  </si>
  <si>
    <t xml:space="preserve"> ไอ. ดี. เอฟ.</t>
  </si>
  <si>
    <t xml:space="preserve"> ราชาอูชิโน</t>
  </si>
  <si>
    <t xml:space="preserve"> ไทยอรุซ</t>
  </si>
  <si>
    <t xml:space="preserve"> 4 พีเพิลฟูดส์</t>
  </si>
  <si>
    <t xml:space="preserve"> ไทยซัมซุง อิเลคโทรนิคส์</t>
  </si>
  <si>
    <t xml:space="preserve"> แกรนด์สตาร์ อินดัสตรี</t>
  </si>
  <si>
    <t xml:space="preserve"> ซันไรซ์ การ์เมนท์</t>
  </si>
  <si>
    <t xml:space="preserve"> ไทยจาโนเม่ </t>
  </si>
  <si>
    <t xml:space="preserve"> ไทยชิกิโบ</t>
  </si>
  <si>
    <t>D</t>
  </si>
  <si>
    <t xml:space="preserve"> ภัทยาอุตสาหกิจ </t>
  </si>
  <si>
    <t xml:space="preserve"> วีน  </t>
  </si>
  <si>
    <t xml:space="preserve"> ไทยคามาย่า</t>
  </si>
  <si>
    <t xml:space="preserve"> สหไดเร็กชั่น อินเตอร์เนชั่นแนล</t>
  </si>
  <si>
    <t xml:space="preserve"> สหเอเซียแปซิฟิค</t>
  </si>
  <si>
    <t>AC</t>
  </si>
  <si>
    <t xml:space="preserve"> เอช แอนด์ บี อินเตอร์เท็กซ์</t>
  </si>
  <si>
    <t>- 30 -</t>
  </si>
  <si>
    <t xml:space="preserve"> โทเทิลเวย์อิมเมจ </t>
  </si>
  <si>
    <t xml:space="preserve">  อินเตอร์เนชั่นแนล เลทเธอร์แฟชั่น</t>
  </si>
  <si>
    <t xml:space="preserve"> ท้อปเทร็นด์ แมนูแฟคเจอริ่ง</t>
  </si>
  <si>
    <t xml:space="preserve"> ที.ยู.ซี. อีลาสติค</t>
  </si>
  <si>
    <t xml:space="preserve"> ไทยสเตเฟล็กซ์ </t>
  </si>
  <si>
    <t xml:space="preserve"> ไทยสปอร์ตการ์เมนต์</t>
  </si>
  <si>
    <t xml:space="preserve"> พิทักษ์กิจ</t>
  </si>
  <si>
    <t xml:space="preserve"> นายบุญเกียรติ  โชควัฒนา</t>
  </si>
  <si>
    <t>E</t>
  </si>
  <si>
    <t xml:space="preserve"> ปูนซีเมนต์ไทย</t>
  </si>
  <si>
    <t xml:space="preserve">  รวม</t>
  </si>
  <si>
    <t xml:space="preserve">  บริษัทที่มีรายการระหว่างกัน</t>
  </si>
  <si>
    <t xml:space="preserve">  น้อยกว่า 1 ล้านบาท รวม 33 บริษัท </t>
  </si>
  <si>
    <t xml:space="preserve">  รวมทั้งสิ้น</t>
  </si>
  <si>
    <t xml:space="preserve"> หมายเหตุ     1. ลักษณะความสัมพันธ์</t>
  </si>
  <si>
    <t xml:space="preserve">                         A บริษัทที่มีผู้บริหารร่วมกัน</t>
  </si>
  <si>
    <t xml:space="preserve">                         B บริษัทค้ำประกันให้</t>
  </si>
  <si>
    <t xml:space="preserve">                         C บริษัทให้กู้ยืมเงิน</t>
  </si>
  <si>
    <t xml:space="preserve">                         D บริษัทที่มีความสัมพันธ์กันในไตรมาสก่อน</t>
  </si>
  <si>
    <t xml:space="preserve">                         E กรรมการบริษัท</t>
  </si>
  <si>
    <t xml:space="preserve">                    2.  รายได้ ประกอบด้วย เงินปันผลรับ 177.55 ล้านบาท, ดอกเบี้ยรับ 23.56 ล้านบาท, ค่าเช่ารับ 26.73 ล้านบาท, และรายได้อื่นๆ 36.71 ล้านบาท</t>
  </si>
  <si>
    <t xml:space="preserve">                    3.  ค่าใช้จ่าย ประกอบด้วย ค่าอุปกรณ์ตั้งโชว์ 122.34 ล้านบาท, ค่าโฆษณาจ่าย 97.28 ล้านบาท,ค่าบริการจ่าย-บริหารคลังสินค้า 20.40 ล้านบาท,</t>
  </si>
  <si>
    <t xml:space="preserve">                         ค่าใช้จ่ายในการขาย 50.29 ล้านบาท, ค่าภาชนะหีบห่อ 15.97 ล้านบาท และค่าใช้จ่ายอื่นๆ 56.65 ล้านบาท</t>
  </si>
  <si>
    <t>- 10 -</t>
  </si>
  <si>
    <t>10.1 เงินลงทุน - กิจการที่เกี่ยวข้องกัน   ประกอบด้วย</t>
  </si>
  <si>
    <t xml:space="preserve">        10.1.1 หลักทรัพย์ในความต้องการของตลาด - หลักทรัพย์เผื่อขาย</t>
  </si>
  <si>
    <t>ทุนชำระ</t>
  </si>
  <si>
    <t>สัดส่วน</t>
  </si>
  <si>
    <t>ณ 31  ธันวาคม  2547 (บาท)</t>
  </si>
  <si>
    <t>ณ 31 ธันวาคม 2546 (บาท)</t>
  </si>
  <si>
    <t>เงินปันผล (บาท)</t>
  </si>
  <si>
    <t>ประเภทกิจการ</t>
  </si>
  <si>
    <t>แล้ว</t>
  </si>
  <si>
    <t>เงินลงทุน</t>
  </si>
  <si>
    <t>ราคาทุน</t>
  </si>
  <si>
    <t xml:space="preserve">ราคาตลาด </t>
  </si>
  <si>
    <t>ม.ค. - ธ.ค. 47</t>
  </si>
  <si>
    <t>ม.ค. - ธ.ค. 46</t>
  </si>
  <si>
    <t>(ล้านบาท)</t>
  </si>
  <si>
    <t>(%)</t>
  </si>
  <si>
    <t xml:space="preserve"> 1. เอส แอนด์ เจ </t>
  </si>
  <si>
    <t>เครื่องสำอาง</t>
  </si>
  <si>
    <t xml:space="preserve">     อินเตอร์เนชั่นแนล</t>
  </si>
  <si>
    <t xml:space="preserve">     เอนเตอร์ไพรส์</t>
  </si>
  <si>
    <t xml:space="preserve"> 2. เท็กซ์ไทล์เพรสทีจ</t>
  </si>
  <si>
    <t>ทำโฆษณา</t>
  </si>
  <si>
    <t>ลงทุน</t>
  </si>
  <si>
    <t xml:space="preserve"> 5. บูติคนิวซิตี้</t>
  </si>
  <si>
    <t>เสื้อผ้าสตรี</t>
  </si>
  <si>
    <t xml:space="preserve"> 6. โอ ซี ซี</t>
  </si>
  <si>
    <t>ตัวแทนจำหน่าย</t>
  </si>
  <si>
    <t xml:space="preserve"> 7. สหพัฒนพิบูล</t>
  </si>
  <si>
    <t xml:space="preserve"> อุปโภคบริโภค</t>
  </si>
  <si>
    <t xml:space="preserve"> 8. ธนูลักษณ์</t>
  </si>
  <si>
    <t xml:space="preserve">เครื่องหนัง, </t>
  </si>
  <si>
    <t>เครื่องประดับ</t>
  </si>
  <si>
    <t xml:space="preserve"> 9. สหโคเจน (ชลบุรี)</t>
  </si>
  <si>
    <t>กระแสไฟฟ้า</t>
  </si>
  <si>
    <t xml:space="preserve">  บริษัทที่ลงทุนน้อยกว่าร้อยละ 5 (ณ 31 ธ.ค 47 และ ณ 31 ธ.ค. 46 รวม 5 บริษัท)  </t>
  </si>
  <si>
    <t xml:space="preserve">หมายเหตุ  :  *   เดือน  พฤษภาคม  2546  บริษัทฯ ได้รับเงินปันผลจากบริษัท ฟาร์อีสท์ ดีดีบี จำกัด (มหาชน) ดังนี้ เป็นเงินปันผล จำนวน  917,000.00  บาท  และเป็นหุ้นสามัญปันผล </t>
  </si>
  <si>
    <t xml:space="preserve">                            จำนวน 524,000 หุ้น  มูลค่าที่ตราไว้หุ้นละ 10.00 บาท</t>
  </si>
  <si>
    <t xml:space="preserve">รับรองว่าถูกต้อง </t>
  </si>
  <si>
    <t>………………………………… กรรมการ     ……………………………….. กรรมการ</t>
  </si>
  <si>
    <t>- 11 -</t>
  </si>
  <si>
    <t>10.1.2 เงินลงทุนทั่วไป</t>
  </si>
  <si>
    <t>เงินลงทุน (บาท)</t>
  </si>
  <si>
    <t>ณ 31 ธ.ค. 47</t>
  </si>
  <si>
    <t>ณ 31 ธ.ค. 46</t>
  </si>
  <si>
    <t xml:space="preserve">  1. สหโคเจน (ชลบุรี)</t>
  </si>
  <si>
    <t xml:space="preserve"> กระแสไฟฟ้า</t>
  </si>
  <si>
    <t xml:space="preserve">  2. ไทย คิวบิค เทคโนโลยี่</t>
  </si>
  <si>
    <t xml:space="preserve"> พิมพ์ลวดลาย</t>
  </si>
  <si>
    <t xml:space="preserve">  3. ไหมทอง</t>
  </si>
  <si>
    <t xml:space="preserve"> เสื้อผ้าสตรี</t>
  </si>
  <si>
    <t xml:space="preserve">  4. แวลู แอ๊ดเด็ด เท็กซ์ไทล์</t>
  </si>
  <si>
    <t xml:space="preserve"> ผ้าปัก</t>
  </si>
  <si>
    <t xml:space="preserve">  5. เอสเอสดีซี (ไทเกอร์เท็กซ์)</t>
  </si>
  <si>
    <t xml:space="preserve"> ฟอกย้อม</t>
  </si>
  <si>
    <t xml:space="preserve">  6. ซันไร้ซ์ การ์เม้นท์</t>
  </si>
  <si>
    <t xml:space="preserve"> เสื้อนิต</t>
  </si>
  <si>
    <t xml:space="preserve">  7. ไทยจาโนเม่</t>
  </si>
  <si>
    <t xml:space="preserve"> จักรและอุปกรณ์</t>
  </si>
  <si>
    <t xml:space="preserve">  8. ไทยชิกิโบ</t>
  </si>
  <si>
    <t xml:space="preserve"> ปั่นเส้นด้าย</t>
  </si>
  <si>
    <t xml:space="preserve">  9. โทรี่ ไทย </t>
  </si>
  <si>
    <t xml:space="preserve"> อุปกรณ์และชิ้นส่วน</t>
  </si>
  <si>
    <t xml:space="preserve"> พลาสติก</t>
  </si>
  <si>
    <t xml:space="preserve"> 10. กิ่วไป้ (ประเทศไทย)</t>
  </si>
  <si>
    <t xml:space="preserve"> อาหาร</t>
  </si>
  <si>
    <t xml:space="preserve"> 11. โอสถ อินเตอร์ แลบบอราทอรีส์</t>
  </si>
  <si>
    <t xml:space="preserve"> ยา</t>
  </si>
  <si>
    <t xml:space="preserve"> 12. ชาล์ดอง (ประเทศไทย)</t>
  </si>
  <si>
    <t xml:space="preserve"> น้ำหอมปรับอากาศ</t>
  </si>
  <si>
    <t xml:space="preserve"> 13. ไทยลอตเต้</t>
  </si>
  <si>
    <t xml:space="preserve"> หมากฝรั่ง</t>
  </si>
  <si>
    <t xml:space="preserve"> 14. ไทยคิวพี</t>
  </si>
  <si>
    <t xml:space="preserve"> อาหารสำเร็จรูป</t>
  </si>
  <si>
    <t xml:space="preserve"> 15. อินเตอร์เนชั่นแนล </t>
  </si>
  <si>
    <t xml:space="preserve"> รองเท้าหนัง</t>
  </si>
  <si>
    <t xml:space="preserve">       เลทเธอร์แฟชั่น</t>
  </si>
  <si>
    <t xml:space="preserve"> 16. โทเทิลเวย์อิมเมจ</t>
  </si>
  <si>
    <t xml:space="preserve"> เครื่องหนัง</t>
  </si>
  <si>
    <t xml:space="preserve"> 17. ราชาอูชิโน</t>
  </si>
  <si>
    <t xml:space="preserve"> ผ้าขนหนู</t>
  </si>
  <si>
    <t xml:space="preserve"> 18. ไทยทาเคดะเลซ</t>
  </si>
  <si>
    <t xml:space="preserve"> ผ้าลูกไม้</t>
  </si>
  <si>
    <t xml:space="preserve"> 19. ไทยสเตเฟล็กซ์</t>
  </si>
  <si>
    <t xml:space="preserve"> ผ้าซับในแถบกาว</t>
  </si>
  <si>
    <t xml:space="preserve"> 20. แชมป์เอช</t>
  </si>
  <si>
    <t xml:space="preserve"> เสื้อผ้า</t>
  </si>
  <si>
    <t xml:space="preserve"> 21. ไทยสปอร์ตการ์เมนต์</t>
  </si>
  <si>
    <t xml:space="preserve"> 22. สหชลผลพืช</t>
  </si>
  <si>
    <t xml:space="preserve"> ผลิตภัณฑ์เกษตร</t>
  </si>
  <si>
    <t xml:space="preserve"> 23. ไลอ้อน (ประเทศไทย)</t>
  </si>
  <si>
    <t xml:space="preserve"> ผงซักฟอก</t>
  </si>
  <si>
    <t xml:space="preserve"> 24. มอลเท็นเอเซียโพลิเมอร์ โปรดักส์</t>
  </si>
  <si>
    <t xml:space="preserve"> ชิ้นส่วนรถยนต์</t>
  </si>
  <si>
    <t xml:space="preserve"> ที่เป็นยาง</t>
  </si>
  <si>
    <t xml:space="preserve"> 25. มอลเทน (ไทยแลนด์)</t>
  </si>
  <si>
    <t xml:space="preserve"> SPORT BALLS</t>
  </si>
  <si>
    <t>………………………………… กรรมการ    …………………………………… กรรมการ</t>
  </si>
  <si>
    <t>- 12 -</t>
  </si>
  <si>
    <t>10.1.2 เงินลงทุนทั่วไป (ต่อ)</t>
  </si>
  <si>
    <t xml:space="preserve"> 26. ไทยอาราอิ</t>
  </si>
  <si>
    <t xml:space="preserve"> อะไหล่รถยนต์</t>
  </si>
  <si>
    <t xml:space="preserve"> 27. โรงงานสากลการทอ</t>
  </si>
  <si>
    <t xml:space="preserve"> เสื้อกล้าม</t>
  </si>
  <si>
    <t xml:space="preserve"> 28. แดรี่ ไทย</t>
  </si>
  <si>
    <t xml:space="preserve"> นมเปรี้ยว</t>
  </si>
  <si>
    <t>- 25 -</t>
  </si>
  <si>
    <t>เท็กซ์ไทล์เพรสทีจ</t>
  </si>
  <si>
    <t xml:space="preserve">ไทยเพรซิเดนท์ฟูดส์ </t>
  </si>
  <si>
    <t xml:space="preserve">ไทยวาโก้ </t>
  </si>
  <si>
    <t>ธนูลักษณ์</t>
  </si>
  <si>
    <t>บูติคนิวซิตี้</t>
  </si>
  <si>
    <t>ประชาอาภรณ์</t>
  </si>
  <si>
    <t xml:space="preserve">แพนเอเซียฟุตแวร์  </t>
  </si>
  <si>
    <t xml:space="preserve">ฟาร์อีสท์ ดีดีบี </t>
  </si>
  <si>
    <t>สหพัฒนพิบูล</t>
  </si>
  <si>
    <t>สหพัฒนาอินเตอร์โฮลดิ้ง</t>
  </si>
  <si>
    <t>โอ ซี ซี</t>
  </si>
  <si>
    <t>บางกอกไนล่อน</t>
  </si>
  <si>
    <t>สหโคเจน (ชลบุรี)</t>
  </si>
  <si>
    <t>แชมป์เอช</t>
  </si>
  <si>
    <t>ไทยอาราอิ</t>
  </si>
  <si>
    <t>บางกอกโตเกียว ซ็อคส์</t>
  </si>
  <si>
    <t xml:space="preserve">มอลเทน (ไทยแลนด์) </t>
  </si>
  <si>
    <t>ไลอ้อน (ประเทศไทย)</t>
  </si>
  <si>
    <t>สหเซวา</t>
  </si>
  <si>
    <t>อินเตอร์เนชั่นแนลแลบบอราทอรี่ส์</t>
  </si>
  <si>
    <t>ฮูเวอร์อุตสาหกรรม (ประเทศไทย)</t>
  </si>
  <si>
    <t xml:space="preserve">เค อาร์ เอส ลอจิสติคส์ </t>
  </si>
  <si>
    <t>INTERNATIONAL COMMERCIAL</t>
  </si>
  <si>
    <t>ไข่ ไอ.ที. เซอร์วิส</t>
  </si>
  <si>
    <t>แคน</t>
  </si>
  <si>
    <t>-26-</t>
  </si>
  <si>
    <t>โคราชวัฒนา</t>
  </si>
  <si>
    <t>ซัน แอนด์ แซนด์</t>
  </si>
  <si>
    <t>ซิลเวอร์เรน</t>
  </si>
  <si>
    <t>ดีเอฟ อินเตอร์</t>
  </si>
  <si>
    <t>เดอะมอลล์ราชสีมา</t>
  </si>
  <si>
    <t>ไทยกุลแซ่</t>
  </si>
  <si>
    <t>ไทยคิวบิค เทคโนโลยี่</t>
  </si>
  <si>
    <t>ไทยทาเคดะเลซ</t>
  </si>
  <si>
    <t>เบทเตอร์เวย์ (ประเทศไทย)</t>
  </si>
  <si>
    <t>ปากน้ำโพวัฒนา</t>
  </si>
  <si>
    <t>มหาราชพฤกษ์</t>
  </si>
  <si>
    <t>สุขทรรศน์</t>
  </si>
  <si>
    <t xml:space="preserve">ไหมทอง </t>
  </si>
  <si>
    <t>อินเตอร์เซาท์</t>
  </si>
  <si>
    <t>อินทนิลเชียงใหม่</t>
  </si>
  <si>
    <t>อีสเทิร์น ไอซีซี</t>
  </si>
  <si>
    <t>ราชาอูชิโน</t>
  </si>
  <si>
    <t>ไทยอรุซ</t>
  </si>
  <si>
    <t>ไทยซัมซุง อิเลคโทรนิคส์</t>
  </si>
  <si>
    <t xml:space="preserve"> ไทยซีคอมพิทักษ์กิจ</t>
  </si>
  <si>
    <t>ไทยชิกิโบ</t>
  </si>
  <si>
    <t>แกรนด์สตาร์ อินดัสตรี</t>
  </si>
  <si>
    <t xml:space="preserve">ไทยจาโนเม่ </t>
  </si>
  <si>
    <t xml:space="preserve">ภัทยาอุตสาหกิจ </t>
  </si>
  <si>
    <t>ไทยคามาย่า</t>
  </si>
  <si>
    <t xml:space="preserve">สหเอเซียแปซิฟิค  </t>
  </si>
  <si>
    <t>เอช แอนด์ บี อินเตอร์เท็กซ์</t>
  </si>
  <si>
    <t xml:space="preserve">โทเทิลเวย์อิมเมจ </t>
  </si>
  <si>
    <t>อินเตอร์เนชั่นแนล เลทเธอร์แฟชั่น</t>
  </si>
  <si>
    <t>ไทยมอนสเตอร์</t>
  </si>
  <si>
    <t>ท้อปเทร็นด์ แมนูแฟคเจอริ่ง</t>
  </si>
  <si>
    <t xml:space="preserve"> -27-</t>
  </si>
  <si>
    <t>ที.ยู.ซี. อีลาสติค</t>
  </si>
  <si>
    <t xml:space="preserve">ไทยสเตเฟล็กซ์ </t>
  </si>
  <si>
    <t>ปูนซิเมนต์ไทย</t>
  </si>
  <si>
    <t>วีระ  ลอว์  ออฟฟิส</t>
  </si>
  <si>
    <t xml:space="preserve">                          </t>
  </si>
  <si>
    <t xml:space="preserve"> 20.1 กิจการที่มีรายการค้าระหว่างกัน ณ 31 ธันวาคม 2547 และ  มกราคม-ธันวาคม 2547</t>
  </si>
  <si>
    <t>มกราคม-ธันวาคม 2547</t>
  </si>
  <si>
    <t>ไทยคิวพี</t>
  </si>
  <si>
    <t>สยาม ดีซีเอ็ม</t>
  </si>
  <si>
    <t>ไอ. ดี. เอฟ.</t>
  </si>
  <si>
    <t>สหไดเร็กชั่น อินเตอร์เนชั่นแนล</t>
  </si>
  <si>
    <t>โอสถ อินเตอร์แลบบอราทอรี่ส์</t>
  </si>
  <si>
    <t xml:space="preserve"> 20.1 กิจการที่มีรายการค้าระหว่างกัน ณ 31 ธันวาคม 2547 และ  มกราคม-ธันวาคม 2547 (ต่อ)</t>
  </si>
  <si>
    <t xml:space="preserve"> 29. KUNMING TAITONGYI         # </t>
  </si>
  <si>
    <t xml:space="preserve"> บะหมี่สำเร็จรูป</t>
  </si>
  <si>
    <t xml:space="preserve">  US$  2.00</t>
  </si>
  <si>
    <t xml:space="preserve">       FOODS  </t>
  </si>
  <si>
    <t xml:space="preserve"> (1US$ = 25.09 บาท ณ 31 ธค. 38) (1US$ = 25.375 บาท ณ 14 กพ. 39)</t>
  </si>
  <si>
    <t xml:space="preserve"> 30. แม่โขง เดลต้า ซัคเซส เวนเจอร์</t>
  </si>
  <si>
    <t xml:space="preserve"> บะหมี่มาม่าใน</t>
  </si>
  <si>
    <t xml:space="preserve"> ประเทศเวียดนาม</t>
  </si>
  <si>
    <t xml:space="preserve"> 31. นิสชิน ฟู้ดส์ (ไทยแลนด์)</t>
  </si>
  <si>
    <t xml:space="preserve"> 32. แกรนด์สตาร์ อินดัสตรี</t>
  </si>
  <si>
    <t xml:space="preserve"> สิ่งทอ</t>
  </si>
  <si>
    <t xml:space="preserve"> 33. ภัทยาอุตสาหกิจ</t>
  </si>
  <si>
    <t xml:space="preserve"> ชุดชั้นในสตรี</t>
  </si>
  <si>
    <t xml:space="preserve"> 34. เจนเนอร์รัลกลาส</t>
  </si>
  <si>
    <t xml:space="preserve"> บรรจุภัณฑ์แก้ว</t>
  </si>
  <si>
    <t xml:space="preserve"> 35. เอช แอนด์ บี อินเตอร์เท็กซ์</t>
  </si>
  <si>
    <t xml:space="preserve"> ตุ๊กตาผ้า</t>
  </si>
  <si>
    <t xml:space="preserve"> 36. อินเตอร์เนชั่นแนล </t>
  </si>
  <si>
    <t xml:space="preserve"> เครื่องสำอาง</t>
  </si>
  <si>
    <t xml:space="preserve">       แลบบอราทอรีส์</t>
  </si>
  <si>
    <t xml:space="preserve"> 37. GUANGDONG XIEZHONG    #</t>
  </si>
  <si>
    <t xml:space="preserve">  US$  3.20</t>
  </si>
  <si>
    <t xml:space="preserve">       COSMETICS                            </t>
  </si>
  <si>
    <t>(1US$ = 25.09 บาท ณ 31 ธค. 38) (1US$ = 37.98 บาท ณ 11 กย. 40)</t>
  </si>
  <si>
    <t xml:space="preserve"> 38. สหเซวา</t>
  </si>
  <si>
    <t xml:space="preserve"> ชิ้นส่วนพลาสติค</t>
  </si>
  <si>
    <t xml:space="preserve"> 39. ท้อปเทร็นด์แมนูแฟคเจอริ่ง</t>
  </si>
  <si>
    <t xml:space="preserve"> บรรจุภัณฑ์พลาสติค</t>
  </si>
  <si>
    <t xml:space="preserve"> 40. ไทยกุลแซ่</t>
  </si>
  <si>
    <t xml:space="preserve"> เสื้อผ้ายืด</t>
  </si>
  <si>
    <t xml:space="preserve"> 41. ที.ยู.ซี. อีลาสติค</t>
  </si>
  <si>
    <t xml:space="preserve"> แถบยางยืด</t>
  </si>
  <si>
    <t xml:space="preserve"> 42. เค. คอมเมอร์เชียล แอนด์ </t>
  </si>
  <si>
    <t xml:space="preserve"> ก่อสร้าง</t>
  </si>
  <si>
    <t xml:space="preserve">       คอนสตรัคชั่น</t>
  </si>
  <si>
    <t xml:space="preserve"> 43. เทรชเชอร์ฮิลล์</t>
  </si>
  <si>
    <t xml:space="preserve"> สนามกอล์ฟ</t>
  </si>
  <si>
    <t xml:space="preserve"> 44. อมรนันท์ ลิสซิ่ง</t>
  </si>
  <si>
    <t xml:space="preserve"> เช่าสังหาริมทรัพย์</t>
  </si>
  <si>
    <t xml:space="preserve"> 45. ดี เอฟ อินเตอร์</t>
  </si>
  <si>
    <t xml:space="preserve"> เฟอร์นิเจอร์ตามสั่ง</t>
  </si>
  <si>
    <t xml:space="preserve"> 46. ไทยฟูจิย่า</t>
  </si>
  <si>
    <t xml:space="preserve"> ภัตตาคาร</t>
  </si>
  <si>
    <t xml:space="preserve"> 47. เฟิสท์ยูไนเต็ดอินดัสตรี</t>
  </si>
  <si>
    <t xml:space="preserve"> ลงทุน, เช่าอาคาร</t>
  </si>
  <si>
    <t xml:space="preserve"> 48. แหลมฉบัง คลังสินค้า</t>
  </si>
  <si>
    <t xml:space="preserve"> คลังสินค้า</t>
  </si>
  <si>
    <t xml:space="preserve"> 49. ทรัพย์สินสหพัฒน์</t>
  </si>
  <si>
    <t xml:space="preserve"> พัฒนาอสังหาริมทรัพย์</t>
  </si>
  <si>
    <t xml:space="preserve"> 50. สหพัฒน์เรียลเอสเตท</t>
  </si>
  <si>
    <t xml:space="preserve"> 51. เค อาร์ เอส ลอจิสติคส์</t>
  </si>
  <si>
    <t xml:space="preserve"> บริหารคลังสินค้า</t>
  </si>
  <si>
    <t>- 13 -</t>
  </si>
  <si>
    <t xml:space="preserve"> 52. แพนแลนด์</t>
  </si>
  <si>
    <t xml:space="preserve"> พัฒนาที่ดิน</t>
  </si>
  <si>
    <t xml:space="preserve"> 53. สหอุบลนคร                            ##</t>
  </si>
  <si>
    <t>-</t>
  </si>
  <si>
    <t xml:space="preserve"> สวนอุตสาหกรรม</t>
  </si>
  <si>
    <t xml:space="preserve"> 54. ซี.วี.วี. โฮเต็ล บิวซิเนส</t>
  </si>
  <si>
    <t xml:space="preserve"> โรงแรม</t>
  </si>
  <si>
    <t xml:space="preserve"> 55. สหอินโฟเทคโนโลยี              ##</t>
  </si>
  <si>
    <t xml:space="preserve"> บริการด้านเทคโนโลยี</t>
  </si>
  <si>
    <t xml:space="preserve"> 56. ร่วมประโยชน์</t>
  </si>
  <si>
    <t xml:space="preserve"> อสังหาริมทรัพย์</t>
  </si>
  <si>
    <t xml:space="preserve"> 57. สหไดอิชิโคโช</t>
  </si>
  <si>
    <t xml:space="preserve"> คาราโอเกะ</t>
  </si>
  <si>
    <t xml:space="preserve"> 58. INTERNATIONAL                 #</t>
  </si>
  <si>
    <t xml:space="preserve"> ตัวแทนจำหน่าย</t>
  </si>
  <si>
    <t>HKD  2.00</t>
  </si>
  <si>
    <t xml:space="preserve">          -       </t>
  </si>
  <si>
    <t xml:space="preserve"> บริษัทร่วมทุน     *</t>
  </si>
  <si>
    <t xml:space="preserve">   190.205           0.000</t>
  </si>
  <si>
    <t xml:space="preserve">     หมายเหตุ :    *              </t>
  </si>
  <si>
    <t>-  ตามข้อตกลงในสัญญา  Joint Venture  ผู้ถือหุ้นแต่ละกลุ่มมีหน้าที่ค้ำประกันบริษัทร่วมทุน ตามสัดส่วน</t>
  </si>
  <si>
    <t xml:space="preserve">       COMMERCIAL </t>
  </si>
  <si>
    <t xml:space="preserve">       COORDINATION (HK)           </t>
  </si>
  <si>
    <t>( 1HKD = 3.235 บาท ณ 31 ธค. 38) (1HKD = 5.49 บาท ณ 21 กพ. 44)</t>
  </si>
  <si>
    <t xml:space="preserve"> 59. สหไดเร็กชั่น                           ##</t>
  </si>
  <si>
    <t xml:space="preserve">       อินเตอร์เนชั่นแนล</t>
  </si>
  <si>
    <t xml:space="preserve"> 60. สหไทยพัฒนภัณฑ์</t>
  </si>
  <si>
    <t xml:space="preserve"> 61. เบล เมซอง (ประเทศไทย)</t>
  </si>
  <si>
    <t xml:space="preserve"> ขายสินค้าผ่าน</t>
  </si>
  <si>
    <t xml:space="preserve"> แค๊คตาล็อค</t>
  </si>
  <si>
    <t xml:space="preserve"> 62. I&amp;I (ITOKIN I.C.C.)               #</t>
  </si>
  <si>
    <t xml:space="preserve">       PTE. LTD.</t>
  </si>
  <si>
    <t>(1 S$ = 17.6225 บาท ณ 31 ธค. 38)</t>
  </si>
  <si>
    <t xml:space="preserve"> 63. วีน</t>
  </si>
  <si>
    <t xml:space="preserve"> 64. เบทเตอร์เวย์ (ประเทศไทย)</t>
  </si>
  <si>
    <t xml:space="preserve"> ขายตรง</t>
  </si>
  <si>
    <t xml:space="preserve"> 65. อี.พี.เอฟ.                                  ##</t>
  </si>
  <si>
    <t xml:space="preserve"> ตัวแทนจำหน่าย,</t>
  </si>
  <si>
    <t xml:space="preserve"> ขายปลีก</t>
  </si>
  <si>
    <t xml:space="preserve"> 66. ไข่ ไอ.ที. เซอร์วิส</t>
  </si>
  <si>
    <t xml:space="preserve"> ประกอบและขาย</t>
  </si>
  <si>
    <t xml:space="preserve">  </t>
  </si>
  <si>
    <t xml:space="preserve"> เครื่องคอมพิวเตอร์</t>
  </si>
  <si>
    <t xml:space="preserve"> 67. ไทเกอร์ ดิสทริบิวชั่น แอนด์</t>
  </si>
  <si>
    <t xml:space="preserve"> ขนส่งและคลังสินค้า</t>
  </si>
  <si>
    <t xml:space="preserve">       โลจิสติคส์</t>
  </si>
  <si>
    <t xml:space="preserve"> 68. สหนำ เท็กซ์ไทล์</t>
  </si>
  <si>
    <t xml:space="preserve"> ผลิตยางยืดหยุ่น </t>
  </si>
  <si>
    <t xml:space="preserve"> ตีเกลียว และรับจ้าง</t>
  </si>
  <si>
    <t xml:space="preserve"> 69. 4 พีเพิล ฟูดส์                              ##</t>
  </si>
  <si>
    <t xml:space="preserve">        ต่อหน่วยงานราชการ จำนวน 7,809,670.00  บาท  และ 7,809,300.00 บาท  ตามลำดับ</t>
  </si>
  <si>
    <t xml:space="preserve">     31 ธ.ค.47</t>
  </si>
  <si>
    <t xml:space="preserve">       มีภาระผูกพันที่ต้องจ่ายค่าตอบแทนสิทธิการเช่า จำนวน 37.90 ล้านบาท และ 43.47 ล้านบาทตามลำดับ</t>
  </si>
  <si>
    <t xml:space="preserve">     กับงบการเงิน สำหรับปี 2547 มีสาระสำคัญดังนี้</t>
  </si>
  <si>
    <t xml:space="preserve"> บะหมี่กึ่งสำเร็จรูป </t>
  </si>
  <si>
    <t xml:space="preserve"> 4 ME</t>
  </si>
  <si>
    <t xml:space="preserve"> 70. GUANGDONG XIEZHONG    #</t>
  </si>
  <si>
    <t xml:space="preserve">   US$ 2.90</t>
  </si>
  <si>
    <t xml:space="preserve">       GARMENT                            </t>
  </si>
  <si>
    <t xml:space="preserve"> (1US$ = 25.09 บาท ณ 31 ธ.ค. 38)  (1US$ = 42.87 บาท ณ 26 มี.ค. 46)</t>
  </si>
  <si>
    <t>เฟิสท์ยูไนเต็ดอินดัสตรี</t>
  </si>
  <si>
    <t xml:space="preserve"> เฟิสท์ยูไนเต็ดอินดัสตรี</t>
  </si>
  <si>
    <t xml:space="preserve">เอส แอนด์ เจ อินเตอร์เนชั่นแนล </t>
  </si>
  <si>
    <t>เอนเตอร์ไพรส์</t>
  </si>
  <si>
    <t xml:space="preserve">อินเตอร์เนชั่นแนล คอมเมอร์เชียล </t>
  </si>
  <si>
    <t>โคออร์ดิเนชั่น</t>
  </si>
  <si>
    <t xml:space="preserve">เค คอมเมอร์เชียล แอนด์ </t>
  </si>
  <si>
    <t>คอนสตรัคชั่น</t>
  </si>
  <si>
    <t xml:space="preserve">ไทเกอร์ ดิสทริบิวชั่น </t>
  </si>
  <si>
    <t>แอนด์ โลจิสติคส์</t>
  </si>
  <si>
    <t xml:space="preserve">       สัญญาวันที่  1  ธันวาคม  2544  ถึง วันที่ 24  พฤษภาคม  2546  ค่าจ้างรวมทั้งสิ้น  188.11  ล้านบาท</t>
  </si>
  <si>
    <t xml:space="preserve">       งวดสุดท้ายภายหลังจากรับมอบอาคารเป็นทางการ  </t>
  </si>
  <si>
    <t xml:space="preserve">       มีนาคม  2547   ซึ่งบริษัทผู้รับจ้างได้ก่อสร้างอาคารสำนักงานเสร็จภายในเวลาที่ขยาย  ทั้งนี้  บริษัทฯ จะชำระเงิน   </t>
  </si>
  <si>
    <t xml:space="preserve">       ณ วันที่ 31 กรกฎาคม  2547  วงเงินค่าก่อสร้างทั้งสิ้น 213.03  ล้านบาท  บริษัทฯ ได้บันทึกทรัพย์สินประเภท </t>
  </si>
  <si>
    <t xml:space="preserve">       อาคารครบถ้วน   วันที่ 31 ตุลาคม 2547  บริษัทฯ ได้รับมอบอาคารเป็นทางการ และชำระเงินงวดสุดท้ายครบถ้วน</t>
  </si>
  <si>
    <t>- 14 -</t>
  </si>
  <si>
    <t xml:space="preserve"> 71. ฮัวถอ (ประเทศไทย)</t>
  </si>
  <si>
    <t xml:space="preserve"> ธุรกิจค้าปลีกอุปกรณ์</t>
  </si>
  <si>
    <t xml:space="preserve"> การแพทย์จากจีน</t>
  </si>
  <si>
    <t xml:space="preserve"> 72. ศรีราชา เอวิเอชั่น</t>
  </si>
  <si>
    <t xml:space="preserve"> ซ่อมบำรุงรักษา</t>
  </si>
  <si>
    <t xml:space="preserve"> เครื่องยนต์ อากาศยาน</t>
  </si>
  <si>
    <t xml:space="preserve"> 73. ไทยคามาย่า</t>
  </si>
  <si>
    <t xml:space="preserve"> ภาชนะเครื่องสำอาง</t>
  </si>
  <si>
    <t xml:space="preserve"> โรงเรียนภาษา และ</t>
  </si>
  <si>
    <t xml:space="preserve"> วัฒนธรรมญี่ปุ่น</t>
  </si>
  <si>
    <t xml:space="preserve"> จำหน่ายเครื่องสำอาง </t>
  </si>
  <si>
    <t xml:space="preserve"> และอาหารเสริม</t>
  </si>
  <si>
    <t>- 15 -</t>
  </si>
  <si>
    <t>C</t>
  </si>
  <si>
    <t xml:space="preserve">  บริษัทที่ลงทุนน้อยกว่าร้อยละ 5 ( ณ 31 ธ.ค.47 รวม 13 บริษัท และ ณ 31 ธ.ค.46 รวม 14 บริษัท)</t>
  </si>
  <si>
    <t xml:space="preserve">  (หัก) ค่าเผื่อผลขาดทุนจากการด้อยค่าของเงินลงทุน</t>
  </si>
  <si>
    <t xml:space="preserve">  เงินลงทุนทั่วไป - สุทธิ</t>
  </si>
  <si>
    <t xml:space="preserve">  หมายเหตุ :  1. ลักษณะความสัมพันธ์</t>
  </si>
  <si>
    <t xml:space="preserve">                           A   บริษัทที่มีผู้บริหารร่วมกัน</t>
  </si>
  <si>
    <t xml:space="preserve">                           B   บริษัทค้ำประกันให้</t>
  </si>
  <si>
    <t xml:space="preserve">                           C   บริษัทให้กู้ยืมเงิน</t>
  </si>
  <si>
    <t xml:space="preserve">                           D   บริษัทที่มีความสัมพันธ์กันในไตรมาสก่อน</t>
  </si>
  <si>
    <t xml:space="preserve">                       2.   #  บริษัทที่ลงทุนในต่างประเทศ</t>
  </si>
  <si>
    <t xml:space="preserve">                       3. ##  บริษัทที่เรียกชำระค่าหุ้นไม่เต็มมูลค่า ค่าหุ้นที่ยังไม่เรียกชำระ ณ วันที่ 31 ธันวาคม 2547 จำนวน 10,161,000.00 บาท</t>
  </si>
  <si>
    <t xml:space="preserve">                                  ณ 31 ธันวาคม 2546 จำนวน 39,880,000.00  บาท</t>
  </si>
  <si>
    <t>อุปโภคบริโภค</t>
  </si>
  <si>
    <t>- 16 -</t>
  </si>
  <si>
    <t xml:space="preserve"> ณ 31 ธันวาคม 2547 (บาท)</t>
  </si>
  <si>
    <t xml:space="preserve"> ณ 31 ธันวาคม 2546 (บาท)</t>
  </si>
  <si>
    <t>ราคาตลาด</t>
  </si>
  <si>
    <t xml:space="preserve"> 2.  ไดโดมอน กรุ๊ป</t>
  </si>
  <si>
    <t xml:space="preserve"> 3.  เพรซิเดนท์เบเกอรี่</t>
  </si>
  <si>
    <t xml:space="preserve"> 4.  เนชั่น มัลติมีเดีย กรุ๊ป</t>
  </si>
  <si>
    <t>รวม</t>
  </si>
  <si>
    <t xml:space="preserve">     10.2.2 เงินลงทุนทั่วไป - บริษัทอื่น  ประกอบด้วย</t>
  </si>
  <si>
    <t>ณ 31  ธันวาคม  2547</t>
  </si>
  <si>
    <t xml:space="preserve">ชื่อบริษัท </t>
  </si>
  <si>
    <t>สัดส่วนเงินลงทุน</t>
  </si>
  <si>
    <t>จำนวนเงิน</t>
  </si>
  <si>
    <t>(บาท)</t>
  </si>
  <si>
    <t>%</t>
  </si>
  <si>
    <t>( บาท )</t>
  </si>
  <si>
    <t>( บาท)</t>
  </si>
  <si>
    <t>รวมทั้งสิ้น</t>
  </si>
  <si>
    <t xml:space="preserve">                    2.  รายได้ ประกอบด้วย เงินปันผลรับ 211.33 ล้านบาท, ดอกเบี้ยรับ 18.82 ล้านบาท, ค่าเช่ารับ 28.87 ล้านบาท, และรายได้อื่นๆ 42.55 ล้านบาท</t>
  </si>
  <si>
    <t xml:space="preserve">                    3.  ค่าใช้จ่าย ประกอบด้วย ค่าอุปกรณ์ตั้งโชว์ 103.20 ล้านบาท, ค่าโฆษณาจ่าย 60.65 ล้านบาท,ค่าบริการจ่าย-บริหารคลังสินค้า 20.20 ล้านบาท,</t>
  </si>
  <si>
    <t xml:space="preserve">                         ค่าใช้จ่ายในการขาย 60.35 ล้านบาท, ค่าภาชนะหีบห่อ 18.01 ล้านบาท และค่าใช้จ่ายอื่นๆ 68.08 ล้านบาท</t>
  </si>
  <si>
    <t>ณ 31 ธันวาคม 2547</t>
  </si>
  <si>
    <t xml:space="preserve">     10.2.2 เงินลงทุนทั่วไป - บริษัทอื่น (ต่อ)</t>
  </si>
  <si>
    <t xml:space="preserve"> 10. ลาดพร้าว สปอร์ต พลาซ่า</t>
  </si>
  <si>
    <t xml:space="preserve"> 11. ฮิไรเซมิสึ (ประเทศไทย)</t>
  </si>
  <si>
    <t xml:space="preserve"> 12. P.T. MESAPRO INTERNATIONAL</t>
  </si>
  <si>
    <t xml:space="preserve"> 13. ผลิตภัณฑ์สมุนไพรไทย</t>
  </si>
  <si>
    <t xml:space="preserve"> 14. อิมพีเรียล เทคโนโลยี่ แมเนจเม้นท์ เซอร์วิส</t>
  </si>
  <si>
    <t xml:space="preserve"> 15. P.T. INTERMODE APPARELINDO</t>
  </si>
  <si>
    <t xml:space="preserve"> 16. ฮาชิโมโต (ไทยแลนด์)</t>
  </si>
  <si>
    <t xml:space="preserve"> 17. ไทยฟลายอิ้ง เมนเท็นแนนซ์</t>
  </si>
  <si>
    <t xml:space="preserve"> 18. แฟรี่แลนด์สรรพสินค้า</t>
  </si>
  <si>
    <t xml:space="preserve"> 19. เค.ที.วาย. อินดัสตรี</t>
  </si>
  <si>
    <t xml:space="preserve"> 20. สมโพธิ์ เจแปน ประกันภัย (ประเทศไทย)</t>
  </si>
  <si>
    <t xml:space="preserve">                      ณ   วันที่   31  ธันวาคม  2547  และ  2546   บริษัทฯ   มีหุ้นทุนซื้อคืนจำนวน  2,696,000  หุ้น  ราคาทุนรวม</t>
  </si>
  <si>
    <t xml:space="preserve"> 21. ขอนแก่นวิเทศศึกษา</t>
  </si>
  <si>
    <t xml:space="preserve">                     ในปี 2543  บริษัทฯ  ทำสัญญาประนีประนอมยอมความกับ บริษัท  ศูนย์แพทย์ศรีราชา จำกัด รับชดใช้หนี้ที่ค้าง </t>
  </si>
  <si>
    <t>ราคาตามบัญชี</t>
  </si>
  <si>
    <t xml:space="preserve">      ตามมาตรา 66/1(2) </t>
  </si>
  <si>
    <t xml:space="preserve">      61,299,692.90 บาท  ณ วันที่ 31 ธันวาคม 2547  บริษัทฯ จัดสรรกำไรสะสม จำนวน 61,299,692.90 บาท  เป็นสำรอง</t>
  </si>
  <si>
    <t xml:space="preserve">      สำหรับหุ้นทุนซื้อคืน    ตามแนวทางที่กำหนดโดยคณะกรรมการกฤษฎีกาและสภาวิชาชีพบัญชี   เรื่องการซื้อหุ้นคืน </t>
  </si>
  <si>
    <t xml:space="preserve">     1.4 บริษัทฯ  มีค่าใช้จ่ายพนักงาน สำหรับปี  2547  และ  2546  จำนวน 1,314.91  ล้านบาท  และ 1,188.09  ล้านบาท </t>
  </si>
  <si>
    <r>
      <t xml:space="preserve">7. สินค้าคงเหลือ - สุทธิ   </t>
    </r>
    <r>
      <rPr>
        <sz val="15"/>
        <rFont val="AngsanaUPC"/>
        <family val="1"/>
      </rPr>
      <t>ประกอบด้วย</t>
    </r>
  </si>
  <si>
    <t xml:space="preserve">     ดอกเบี้ยสม่ำเสมอ และถ้าไม่มีการผิดนัดชำระดอกเบี้ยบริษัทฯ มีนโยบายให้ต่อสัญญาได้</t>
  </si>
  <si>
    <t xml:space="preserve">                      หุ้นสามัญมูลค่าหุ้นละ (บาท)</t>
  </si>
  <si>
    <t xml:space="preserve">     การถือหุ้นของตนเอง         และบริษัทฯ  ไม่คิดค่าธรรมเนียมตราบเท่าที่บริษัทต่างชาติที่เข้าร่วมทุนไม่เรียกเก็บค่าธรรมเนียม</t>
  </si>
  <si>
    <t xml:space="preserve">                     บริษัทฯ ประกอบกิจการตัวแทนจำหน่ายสินค้าอุปโภคบริโภคในกลุ่มเดียวกัน และมียอดขายสินค้าในต่างประเทศ  </t>
  </si>
  <si>
    <t xml:space="preserve">     ในสัดส่วนไม่ถึงร้อยละ 10 ของยอดขาย  จึงไม่มีนัยสำคัญในการเปิดเผยข้อมูลจำแนกตามส่วนงาน</t>
  </si>
  <si>
    <t xml:space="preserve"> 22. โรงพยาบาลอุดรปัญญาเวช</t>
  </si>
  <si>
    <t xml:space="preserve"> 23. เคนมิน ฟู้ดส์ (ไทยแลนด์)</t>
  </si>
  <si>
    <t xml:space="preserve"> 24. เมืองเอกวิสต้ากอล์ฟคอร์ส</t>
  </si>
  <si>
    <t xml:space="preserve"> 25. ธานรา</t>
  </si>
  <si>
    <t xml:space="preserve"> 26. วินสโตร์</t>
  </si>
  <si>
    <t xml:space="preserve"> 27. สหรัตนนคร</t>
  </si>
  <si>
    <t xml:space="preserve"> 28. โคนิก้า มินอลต้า โฟโต้เคม (ประเทศไทย) </t>
  </si>
  <si>
    <t xml:space="preserve"> 29. อาร์คไซเบอร์</t>
  </si>
  <si>
    <t xml:space="preserve"> 30. ไทยโอซูก้า</t>
  </si>
  <si>
    <t xml:space="preserve"> 31. ไทยมอนสเตอร์</t>
  </si>
  <si>
    <t xml:space="preserve"> 32. ดีฮอน ฟาร์มาซูติคัล (ประเทศไทย)</t>
  </si>
  <si>
    <t xml:space="preserve"> 33. KYOSHUN</t>
  </si>
  <si>
    <t xml:space="preserve"> 34. ไดโซ ซังเกียว (ประเทศไทย)  </t>
  </si>
  <si>
    <t xml:space="preserve"> 35. เซาท์เทิร์นรับเบอร์</t>
  </si>
  <si>
    <t xml:space="preserve"> 36. ไทย อาซาฮี คาเซอิ สแปนเด็กซ์</t>
  </si>
  <si>
    <t xml:space="preserve"> 37. สหอุบลนคร</t>
  </si>
  <si>
    <t xml:space="preserve"> 38. สหไทยพัฒนภัณฑ์</t>
  </si>
  <si>
    <t xml:space="preserve"> 39. เอสเอฟเอ็ม โฮลดิ้ง</t>
  </si>
  <si>
    <t xml:space="preserve">  รวม </t>
  </si>
  <si>
    <t xml:space="preserve">  (หัก)  ค่าเผื่อผลขาดทุนจากการด้อยค่าของเงินลงทุน</t>
  </si>
  <si>
    <t>-17-</t>
  </si>
  <si>
    <t xml:space="preserve"> 74. วาเซดะ เอ็ดดูเคชั่น (ไทยแลนด์)</t>
  </si>
  <si>
    <t xml:space="preserve"> 75. แฟนซีแอล (ไทยแลนด์) </t>
  </si>
  <si>
    <t xml:space="preserve">     3.13 ประมาณการทางบัญชี</t>
  </si>
  <si>
    <t xml:space="preserve"> 76. บี เอส ซี เอ็นเตอร์เทนเม้นท์</t>
  </si>
  <si>
    <t xml:space="preserve"> 77. มอร์แกน เดอ ทัว (ประเทศไทย) </t>
  </si>
  <si>
    <t xml:space="preserve"> 78. ไทยซีคอมพิทักษ์กิจ</t>
  </si>
  <si>
    <t xml:space="preserve"> 79. สยามซัมซุงประกันชีวิต</t>
  </si>
  <si>
    <t xml:space="preserve"> 80. ไทซันฟูดส์</t>
  </si>
  <si>
    <t xml:space="preserve"> 81. ยู ซี ซี อูเอะชิม่า คอฟฟี่ </t>
  </si>
  <si>
    <t xml:space="preserve">       (ประเทศไทย)</t>
  </si>
  <si>
    <t xml:space="preserve"> 82. ไทยทาคาย่า</t>
  </si>
  <si>
    <t xml:space="preserve"> 83. ไทยนานาไซ</t>
  </si>
  <si>
    <t xml:space="preserve"> 84. เวิลด์คลาส เรนท์ อะ คาร์</t>
  </si>
  <si>
    <t xml:space="preserve"> 85. วิจัยและพัฒนาสห โอซูก้า เอเชีย</t>
  </si>
  <si>
    <t xml:space="preserve"> 86. เค.ที.วาย. อินดัสตรี</t>
  </si>
  <si>
    <t xml:space="preserve"> 87. ลาดพร้าว สปอร์ต พลาซ่า</t>
  </si>
  <si>
    <t xml:space="preserve"> 88. ไทยมอนสเตอร์</t>
  </si>
  <si>
    <t xml:space="preserve"> 89. เคนมิน ฟู้ดส์ (ไทยแลนด์)</t>
  </si>
  <si>
    <t xml:space="preserve"> 90. สยาม ดีซีเอ็ม</t>
  </si>
  <si>
    <t xml:space="preserve"> 91. ไทย อาซาฮี คาเซอิ สแปนเด็กซ์</t>
  </si>
  <si>
    <t xml:space="preserve"> 92.  ชิเซโด้ โปรเฟสชั่นแนล </t>
  </si>
  <si>
    <t xml:space="preserve">        (ไทยแลนด์)</t>
  </si>
  <si>
    <t>บริษัท ไอ. ซี. ซี. อินเตอร์เนชั่นแนล จำกัด (มหาชน)</t>
  </si>
  <si>
    <t>หมายเหตุประกอบงบการเงิน</t>
  </si>
  <si>
    <t>1. ข้อความทั่วไป</t>
  </si>
  <si>
    <t xml:space="preserve">     1.1 บริษัท   ไอ.ซี.ซี.   อินเตอร์เนชั่นแนล  จำกัด  (มหาชน)   จดทะเบียนเป็นบริษัทมหาชนจำกัด    ตามกฏหมายไทย </t>
  </si>
  <si>
    <t xml:space="preserve">            เมื่อวันที่ 9 พฤษภาคม 2537 ตั้งอยู่เลขที่ 757/10 ซอยประดู่1 ถนนสาธุประดิษฐ์  แขวงบางโพงพาง  เขตยานนาวา </t>
  </si>
  <si>
    <t xml:space="preserve">            กรุงเทพมหานคร</t>
  </si>
  <si>
    <t xml:space="preserve">     1.2 บริษัทฯ ประกอบกิจการตัวแทนจำหน่ายสินค้าอุปโภคบริโภค</t>
  </si>
  <si>
    <t>2. เกณฑ์การเสนองบการเงิน</t>
  </si>
  <si>
    <t xml:space="preserve">                    งบการเงินนี้แสดงรายการตามประกาศกรมทะเบียนการค้า โดยกระทรวงพาณิชย์  ลงวันที่ 14 กันยายน 2544 </t>
  </si>
  <si>
    <t xml:space="preserve">     เรื่อง  กำหนดรายการย่อที่ต้องมีในงบการเงินและได้จัดทำขึ้นตามมาตรฐานการบัญชีที่รับรองทั่วไป</t>
  </si>
  <si>
    <t xml:space="preserve">     </t>
  </si>
  <si>
    <t>3. สรุปนโยบายการบัญชีที่สำคัญ</t>
  </si>
  <si>
    <t xml:space="preserve">     3.1  การบันทึกรายได้และค่าใช้จ่าย</t>
  </si>
  <si>
    <t xml:space="preserve">            บริษัทฯ   รับรู้รายได้จากการขายสินค้า      เมื่อมีการส่งมอบภายหลังหักรับคืนและส่วนลดแล้ว      ยกเว้นรายได้</t>
  </si>
  <si>
    <t xml:space="preserve">     จากการขายสินค้าให้กับผู้จัดจำหน่ายโดยมีเงื่อนไขการรับชำระค่าสินค้าจากผู้จัดจำหน่าย      เมื่อผู้จัดจำหน่ายได้ขาย</t>
  </si>
  <si>
    <t xml:space="preserve">     สินค้าให้กับลูกค้า  บริษัทฯ  จะรับรู้รายได้เมื่อผู้จัดจำหน่ายขายสินค้าให้ลูกค้าแล้ว</t>
  </si>
  <si>
    <t xml:space="preserve">     เมื่อผลรวมของจำนวนเงินที่ได้รับชำระ จากแต่ละสัญญามีจำนวนเท่ากับหรือมากกว่าร้อยละ 20 ของราคาขาย</t>
  </si>
  <si>
    <t xml:space="preserve">     ปัจจุบันของค่าเช่าทั้งหมด  โดยรับรู้ในวันที่ถึงกำหนดชำระค่างวด  ไม่ว่าจะเก็บเงินได้หรือไม่</t>
  </si>
  <si>
    <t xml:space="preserve">     3.2  การบันทึกค่าเผื่อหนี้สงสัยจะสูญ</t>
  </si>
  <si>
    <t xml:space="preserve">                 บริษัทฯ ทำสัญญาจะซื้อจะขายที่ดินในโครงการนอร์ธปาร์ค ถนนวิภาวดีรังสิต กับ บริษัท นอร์ธปาร์ค เรียลเอสเตท จำกัด</t>
  </si>
  <si>
    <t xml:space="preserve">     เนื้อที่ประมาณ 2 ไร่ 2 งาน 58 ตารางวา   จำนวนเงิน 69,828,000.00 บาท  โดยบริษัทฯ  ชำระค่าซื้อที่ดินครบถ้วนแล้ว   ปัจจุบัน</t>
  </si>
  <si>
    <t xml:space="preserve">     ในสัญญา</t>
  </si>
  <si>
    <t xml:space="preserve">     ยังไม่ได้รับโอนกรรมสิทธิ์     เนื่องจากบริษัทฯ  ยังไม่ดำเนินการก่อสร้างอาคาร ตามเงื่อนไขการโอนกรรมสิทธิ์ที่ดินที่ระบุไว้</t>
  </si>
  <si>
    <t xml:space="preserve">                 ณ  วันที่  31  มีนาคม  2545  บริษัทฯ  ประเมินราคาที่ดินจากราคาประเมินของกรมที่ดิน   เป็นเงินรวม 53,958,000.00  บาท</t>
  </si>
  <si>
    <t xml:space="preserve">                 ณ  วันที่ 31 ธันวาคม 2547   และ  2546  บริษัทฯ  มีวงเงินเบิกเกินบัญชีจากธนาคารพาณิชย์ ในประเทศ 10 แห่งจำนวน</t>
  </si>
  <si>
    <t xml:space="preserve">     201.00  ล้านบาท  อัตราดอกเบี้ย MOR ถึง MOR - 3.50%  วงเงินทรัสต์รีซีท  4  แห่ง จำนวน 89.25  ล้านบาท และ US$ 1.00 ล้าน</t>
  </si>
  <si>
    <t xml:space="preserve">     ประจำปี  2545</t>
  </si>
  <si>
    <t xml:space="preserve">     วงเงินกู้ระยะสั้นในประเทศจากธนาคารรวม 8 แห่ง จำนวน 916.50 ล้านบาท วงเงินกู้ต่างประเทศ 1 แห่ง จำนวน US$ 10.00 ล้าน</t>
  </si>
  <si>
    <t xml:space="preserve">                  ตามมติของที่ประชุมสามัญผู้ถือหุ้นครั้งที่  38  ประจำปี 2546  เมื่อวันที่  21 เมษายน 2546   อนุมัติให้บริษัทฯ แปลงมูลค่า</t>
  </si>
  <si>
    <t xml:space="preserve">      หุ้นสามัญจดทะเบียนจากเดิม  50  ล้านหุ้น  มูลค่าหุ้นละ 10.00  บาท  จำนวนเงิน 500  ล้านบาท  เป็น  500 ล้านหุ้น  มูลค่าหุ้นละ</t>
  </si>
  <si>
    <t xml:space="preserve">      1.00  บาท  จำนวนเงิน 500  ล้านบาท  บริษัทฯ ได้นำมติดังกล่าวไปจดทะเบียนกับกระทรวงพาณิชย์แล้ว เมื่อวันที่ 28 เมษายน</t>
  </si>
  <si>
    <t xml:space="preserve">      การดำเนินงานสำหรับปี 2546  ในอัตรา  0.90  บาทต่อหุ้น จำนวน  287,937,730  หุ้น  (หักหุ้นซื้อคืนจำนวน  2,696,000  หุ้น)</t>
  </si>
  <si>
    <t xml:space="preserve">      </t>
  </si>
  <si>
    <t xml:space="preserve">      จำนวนเงินรวม  259,143,957.00  บาท     ซึ่งได้จ่ายให้ผู้ถือหุ้นเรียบร้อยแล้ว   เมื่อวันที่   25   พฤษภาคม 2547</t>
  </si>
  <si>
    <t xml:space="preserve">     จากบริษัทร่วมทุนนั้น ๆ</t>
  </si>
  <si>
    <t xml:space="preserve">            บริษัทฯ  บันทึกค่าเผื่อหนี้สงสัยจะสูญ   โดยประมาณจากลูกหนี้ที่คาดว่าจะเก็บเงินไม่ได้และอาศัยประสบการณ์</t>
  </si>
  <si>
    <t xml:space="preserve">     ในการเก็บหนี้ที่ผ่านมาเป็นเกณฑ์</t>
  </si>
  <si>
    <t>…………………………………. กรรมการ         ………………………………….. กรรมการ</t>
  </si>
  <si>
    <t>- 2 -</t>
  </si>
  <si>
    <t xml:space="preserve">     3.3  การตีราคาสินค้าคงเหลือ</t>
  </si>
  <si>
    <t xml:space="preserve">            สินค้าคงเหลือประเภทซื้อมาขายไป   และสินค้าที่เก็บเงินตามยอดขายของผู้จัดจำหน่าย   แสดงในราคาทุนหรือ</t>
  </si>
  <si>
    <t xml:space="preserve">     มูลค่าสุทธิที่จะได้รับแล้วแต่ราคาใดจะต่ำกว่า   ราคาทุนคำนวณโดยวิธีถัวเฉลี่ยถ่วงน้ำหนัก</t>
  </si>
  <si>
    <t xml:space="preserve">            สินค้าคงเหลือประเภทอสังหาริมทรัพย์ - อาคารชุด แสดงในราคาทุนหรือมูลค่าสุทธิที่จะได้รับโดยวิธีเฉพาะเจาะจง</t>
  </si>
  <si>
    <t xml:space="preserve">     3.4  การตีราคาเงินลงทุนระยะยาว</t>
  </si>
  <si>
    <t xml:space="preserve">            เงินลงทุนระยะยาวที่เป็นหลักทรัพย์ในความต้องการของตลาด  ถือเป็นหลักทรัพย์เผื่อขาย แสดงด้วยราคายุติธรรม</t>
  </si>
  <si>
    <t xml:space="preserve">     ผลต่างจากการเปลี่ยนแปลงมูลค่าแสดงในส่วนของผู้ถือหุ้นและจะบันทึกในงบกำไรขาดทุน เมื่อได้จำหน่ายเงินลงทุนนั้น</t>
  </si>
  <si>
    <t xml:space="preserve">            เงินลงทุนระยะยาวที่เป็นหลักทรัพย์นอกตลาดในประเทศ ถือเป็นเงินลงทุนทั่วไป แสดงในราคาทุนหลังหักค่าเผื่อ</t>
  </si>
  <si>
    <t xml:space="preserve">      ผลขาดทุนจากการด้อยค่าแล้ว</t>
  </si>
  <si>
    <t xml:space="preserve">            เงินลงทุนระยะยาวที่เป็นหลักทรัพย์นอกตลาดในต่างประเทศ    ถือเป็นเงินลงทุนทั่วไป   บันทึกด้วยราคาทุนหลัง</t>
  </si>
  <si>
    <t xml:space="preserve"> คงที่ 4.25%, 4.50%</t>
  </si>
  <si>
    <t xml:space="preserve"> ณ 31 ธันวาคม 2547</t>
  </si>
  <si>
    <t xml:space="preserve"> 10.2 เงินลงทุนระยะยาว - บริษัทอื่น</t>
  </si>
  <si>
    <t>-18-</t>
  </si>
  <si>
    <t xml:space="preserve"> หุ้นกู้ด้อยสิทธิแปลงสภาพ</t>
  </si>
  <si>
    <t xml:space="preserve">     หักค่าเผื่อผลขาดทุนจากการด้อยค่าแล้ว โดยแปลงค่าเป็นเงินบาทตามอัตราแลกเปลี่ยน ณ วันที่เกิดรายการ</t>
  </si>
  <si>
    <t xml:space="preserve">     3.5  ที่ดิน อาคาร และอุปกรณ์ - สุทธิ</t>
  </si>
  <si>
    <t xml:space="preserve">            ที่ดิน แสดงด้วยราคาทุนหักค่าเผื่อผลขาดทุนจากการด้อยค่าของสินทรัพย์(ถ้ามี)</t>
  </si>
  <si>
    <t xml:space="preserve">            อาคารและอุปกรณ์ แสดงด้วยราคาทุนหักค่าเสื่อมราคาสะสมและค่าเผื่อผลขาดทุนจากการด้อยค่าของสินทรัพย์(ถ้ามี)</t>
  </si>
  <si>
    <t xml:space="preserve">            สำหรับอาคารและอุปกรณ์ที่ซื้อตั้งแต่ปี  2525  เป็นต้นไป  คำนวณโดยวิธีเส้นตรง (Straight line Method)  ในระยะ</t>
  </si>
  <si>
    <t xml:space="preserve">     เวลาดังนี้</t>
  </si>
  <si>
    <t xml:space="preserve">                           อาคารและสิ่งปลูกสร้าง</t>
  </si>
  <si>
    <t>20   ปี</t>
  </si>
  <si>
    <t xml:space="preserve">                           ตู้ขายสินค้าอัตโนมัติ เครื่องใช้สำนักงานและยานพาหนะ</t>
  </si>
  <si>
    <t xml:space="preserve">  5   ปี</t>
  </si>
  <si>
    <t xml:space="preserve">                           เครื่องตกแต่งและติดตั้ง</t>
  </si>
  <si>
    <t xml:space="preserve">     ของเครื่องคอมพิวเตอร์ดังกล่าวไม่ต่ำกว่าจำนวนปีที่กำหนดไว้ในพระราชกฤษฎีกา   (ฉบับที่  22)     ว่าด้วยการหักค่า</t>
  </si>
  <si>
    <t xml:space="preserve">     สึกหรอและค่าเสื่อมราคาทรัพย์สิน</t>
  </si>
  <si>
    <t xml:space="preserve">            เครื่องคอมพิวเตอร์และอุปกรณ์คอมพิวเตอร์ ที่ซื้อตั้งแต่ปี 2546 เป็นต้นไป คำนวณโดยวิธี Sum of Year's Digits </t>
  </si>
  <si>
    <t xml:space="preserve">     Method และวิธีเส้นตรง (Straight line method) ตามลำดับ  ในระยะเวลา 3 ปี ตามที่กำหนดไว้ในพระราชกฤษฎีกา </t>
  </si>
  <si>
    <t xml:space="preserve">     (ฉบับที่ 395) ว่าด้วยการหักค่าสึกหรอและค่าเสื่อมราคาทรัพย์สิน</t>
  </si>
  <si>
    <t xml:space="preserve">            สิทธิการเช่า ตัดบัญชีเป็นค่าใช้จ่ายโดยวิธีเส้นตรงตามอายุการเช่า</t>
  </si>
  <si>
    <t xml:space="preserve">            เครื่องหมายการค้า ตัดบัญชีเป็นค่าใช้จ่ายโดยวิธีเส้นตรงในระยะเวลา 10 ปี</t>
  </si>
  <si>
    <t>- 3 -</t>
  </si>
  <si>
    <t xml:space="preserve">     3.6  การด้อยค่าของสินทรัพย์</t>
  </si>
  <si>
    <t xml:space="preserve">            บริษัทฯ   พิจารณาการด้อยค่าของสินทรัพย์ประเภทที่ดิน   อาคาร   และอุปกรณ์   เงินลงทุน   และสินทรัพย์ไม่มี</t>
  </si>
  <si>
    <t xml:space="preserve">     ตัวตนต่าง ๆ    เมื่อมีข้อบ่งชี้ว่า   สินทรัพย์เกิดการด้อยค่า    โดยพิจารณาจากมูลค่าที่คาดว่าจะได้รับคืนของสินทรัพย์</t>
  </si>
  <si>
    <t xml:space="preserve">     หากมีราคาต่ำกว่าราคาตามบัญชี   ถือว่าสินทรัพย์นั้นเกิดการด้อยค่า   ซึ่งจะรับรู้ผลขาดทุนจากการด้อยค่าดังกล่าวใน</t>
  </si>
  <si>
    <t xml:space="preserve">     ตามลำดับ</t>
  </si>
  <si>
    <t xml:space="preserve">     งบกำไรขาดทุน และบริษัทฯ จะบันทึกกลับรายการจากการด้อยค่า ต่อเมื่อมีข้อบ่งชี้ว่าการด้อยค่านั้นไม่มีอยู่อีกต่อไป </t>
  </si>
  <si>
    <t xml:space="preserve">     หรือยังมีอยู่แต่เป็นไปในทางที่ลดลง</t>
  </si>
  <si>
    <t xml:space="preserve">            มูลค่าที่คาดว่าจะได้รับคืนของสินทรัพย์ หมายถึง  ราคาขายสุทธิหรือมูลค่าจากการใช้ทรัพย์สิน   แล้วแต่ราคาใด</t>
  </si>
  <si>
    <t xml:space="preserve">     จะสูงกว่าและจะประมาณจากสินทรัพย์แต่ละรายการ หรือ หน่วยสินทรัพย์ที่ก่อให้เกิดเงินสดแล้วแต่กรณี</t>
  </si>
  <si>
    <t xml:space="preserve">     3.7 หุ้นทุนซื้อคืน</t>
  </si>
  <si>
    <t xml:space="preserve">     3.8 รายการบัญชีที่เป็นเงินตราต่างประเทศ</t>
  </si>
  <si>
    <t xml:space="preserve">            บริษัทฯ  บันทึกรายการสินทรัพย์และหนี้สินที่มีค่าเป็นเงินตราต่างประเทศเป็นเงินบาทในอัตราแลกเปลี่ยน   ณ </t>
  </si>
  <si>
    <t xml:space="preserve">     วันที่เกิดรายการ   ยอดคงเหลือที่เป็นเงินตราต่างประเทศ ณ วันที่ในงบดุล แปลงค่าเป็นเงินบาทด้วยอัตราแลกเปลี่ยน </t>
  </si>
  <si>
    <t xml:space="preserve">     ณ วันนั้น </t>
  </si>
  <si>
    <t xml:space="preserve">            กำไรขาดทุนจากการแลกเปลี่ยนเงินตรา ถือเป็นรายได้หรือค่าใช้จ่ายในงบกำไรขาดทุนประจำปี</t>
  </si>
  <si>
    <t xml:space="preserve">     3.9  กองทุนสำรองเลี้ยงชีพ</t>
  </si>
  <si>
    <t xml:space="preserve">            บริษัทฯ  และพนักงานร่วมกันจัดตั้งกองทุนสำรองเลี้ยงชีพตาม  พ.ร.บ.  กองทุนสำรองเลี้ยงชีพ  พ.ศ.  2530 โดย</t>
  </si>
  <si>
    <t xml:space="preserve">     จัดตั้ง ณ วันที่ 3 มิถุนายน 2539 ทะเบียนเลขที่  41/2539  และมอบหมายให้ผู้จัดการรับอนุญาตเป็นผู้จัดการกองทุนนี้ </t>
  </si>
  <si>
    <t xml:space="preserve">     โดยหักจากเงินเดือนพนักงานส่วนหนึ่งและบริษัทฯ จ่ายสมทบส่วนหนึ่ง   และจะจ่ายให้พนักงานในกรณีที่ออกจาก</t>
  </si>
  <si>
    <t xml:space="preserve">     งานตามระเบียบการที่กำหนด</t>
  </si>
  <si>
    <t xml:space="preserve">     3.10 นโยบายการจ่ายค่าตอบแทนกรรมการ</t>
  </si>
  <si>
    <t xml:space="preserve">              บริษัทฯ มีนโยบายการจ่ายค่าตอบแทนกรรมการ จากการอนุมัติโดยที่ประชุมสามัญผู้ถือหุ้นครั้งที่ 39 ประจำปี </t>
  </si>
  <si>
    <t xml:space="preserve">     2547    เมื่อวันที่  26   เมษายน  2547    กำหนดจ่ายค่าตอบแทนกรรมการบริษัทที่ปฏิบัติงานมาด้วยความอุตสาหะใน</t>
  </si>
  <si>
    <t xml:space="preserve">     วงเงินไม่เกิน  20.00  ล้านบาทต่อปี      ทั้งนี้ไม่รวมถึงค่าตอบแทนหรือสวัสดิการที่กรรมการได้รับในฐานะพนักงาน</t>
  </si>
  <si>
    <t xml:space="preserve">     หรือลูกจ้างของบริษัท  โดยมอบอำนาจการจัดสรรให้กับกรรมการผู้อำนวยการเป็นผู้จัดสรรและไม่ต้องกลับมารายงาน    </t>
  </si>
  <si>
    <t xml:space="preserve">     อีกครั้ง และให้มีผลใช้ต่อไปทุกปีจนกว่าจะมีการเปลี่ยนแปลง   ซึ่งรายการนี้บริษัทฯ บันทึกไว้ในหมวดค่าใช้จ่ายของ</t>
  </si>
  <si>
    <t xml:space="preserve">     บริษัท</t>
  </si>
  <si>
    <t>- 4 -</t>
  </si>
  <si>
    <t xml:space="preserve">     3.11 ภาษีเงินได้</t>
  </si>
  <si>
    <t xml:space="preserve">     3.12 กำไรต่อหุ้นขั้นพื้นฐาน</t>
  </si>
  <si>
    <t xml:space="preserve">                      เงินฝากออมทรัพย์ธนาคาร</t>
  </si>
  <si>
    <t xml:space="preserve">                      เงินฝากประจำธนาคาร</t>
  </si>
  <si>
    <t xml:space="preserve">                      ตั๋วแลกเงิน - ธนาคาร มิซูโฮ คอร์ปอเรต จำกัด </t>
  </si>
  <si>
    <t xml:space="preserve">                                                สาขากรุงเทพ</t>
  </si>
  <si>
    <t xml:space="preserve">                                        - ธนาคาร บี เอ็น พี พาริบาส์ สาขากรุงเทพ</t>
  </si>
  <si>
    <t xml:space="preserve">                                         รวม</t>
  </si>
  <si>
    <r>
      <t>4. เงินลงทุนชั่วคราว</t>
    </r>
    <r>
      <rPr>
        <sz val="16"/>
        <rFont val="AngsanaUPC"/>
        <family val="1"/>
      </rPr>
      <t xml:space="preserve">     ประกอบด้วย</t>
    </r>
  </si>
  <si>
    <t>31 ธันวาคม 2547  บาท  31 ธันวาคม 2546</t>
  </si>
  <si>
    <t xml:space="preserve">     พาณิชย์แห่งหนึ่ง  โดยมีอัตราดอกเบี้ยที่สูงกว่าอัตราดอกเบี้ยเงินฝากออมทรัพย์ปกติ และบริษัทฯ ลงทุนในตั๋วแลกเงิน</t>
  </si>
  <si>
    <t xml:space="preserve">     อัตราดอกเบี้ย 1.02% - 1.10%  ต่อปี ตามลำดับ</t>
  </si>
  <si>
    <t>- 5 -</t>
  </si>
  <si>
    <t>บาท</t>
  </si>
  <si>
    <t>31 ธันวาคม 2546</t>
  </si>
  <si>
    <t xml:space="preserve">     5.1  ลูกหนี้การค้าและตั๋วเงินรับ - กิจการที่เกี่ยวข้องกัน</t>
  </si>
  <si>
    <t>ตั๋วเงินรับการค้า</t>
  </si>
  <si>
    <t xml:space="preserve">     5.2  ลูกหนี้การค้าและตั๋วเงินรับ - บริษัทอื่น</t>
  </si>
  <si>
    <t>เช็คคืนรอเรียกเก็บ</t>
  </si>
  <si>
    <t>(หัก)   เงินรับล่วงหน้า</t>
  </si>
  <si>
    <t xml:space="preserve">           ค่าเผื่อหนี้สงสัยจะสูญ</t>
  </si>
  <si>
    <t>ลูกหนี้การค้า - สุทธิ</t>
  </si>
  <si>
    <t xml:space="preserve">                      </t>
  </si>
  <si>
    <t>รวมลูกหนี้การค้าและตั๋วเงินรับ - สุทธิ</t>
  </si>
  <si>
    <r>
      <t>5.  ลูกหนี้การค้าและตั๋วเงินรับ - สุทธิ</t>
    </r>
    <r>
      <rPr>
        <sz val="16"/>
        <rFont val="AngsanaUPC"/>
        <family val="1"/>
      </rPr>
      <t xml:space="preserve">      ประกอบด้วย</t>
    </r>
  </si>
  <si>
    <t>ณ วันที่ 31 ธันวาคม  2547  และ  2546</t>
  </si>
  <si>
    <t xml:space="preserve">     1.3 ณ วันที่ 31 ธันวาคม 2547 และ 2546 บริษัทฯ มีพนักงาน จำนวน 6,755  คน และ 6,632 คน ตามลำดับ</t>
  </si>
  <si>
    <t>31 ธันวาคม 2547</t>
  </si>
  <si>
    <t>- 6 -</t>
  </si>
  <si>
    <t xml:space="preserve">     5.3 รายงานแยกอายุลูกหนี้การค้าและตั๋วเงินรับ</t>
  </si>
  <si>
    <t xml:space="preserve">     (หน่วย :ล้านบาท)</t>
  </si>
  <si>
    <t xml:space="preserve">ณ วันที่   </t>
  </si>
  <si>
    <t>ไม่เกิน</t>
  </si>
  <si>
    <t>เกินกำหนด</t>
  </si>
  <si>
    <t>ค่าเผื่อหนี้</t>
  </si>
  <si>
    <t>รวมสุทธิ</t>
  </si>
  <si>
    <t>กำหนด</t>
  </si>
  <si>
    <t>1-30 วัน</t>
  </si>
  <si>
    <t>31-60 วัน</t>
  </si>
  <si>
    <t>61-90 วัน</t>
  </si>
  <si>
    <t>91 วันขึ้นไป</t>
  </si>
  <si>
    <t>สงสัยจะสูญ</t>
  </si>
  <si>
    <t>ลูกหนี้เครดิต</t>
  </si>
  <si>
    <t>ลูกหนี้ตามยอดขายของผู้จัดจำหน่าย</t>
  </si>
  <si>
    <t>บวก ตั๋วเงินรับการค้า</t>
  </si>
  <si>
    <t>หัก เงินรับล่วงหน้า</t>
  </si>
  <si>
    <t>รวมลูกหนี้การค้าและตั๋วเงินรับสุทธิ</t>
  </si>
  <si>
    <t>%  ต่อยอดรวม</t>
  </si>
  <si>
    <t>31ธันวาคม 2547</t>
  </si>
  <si>
    <t>- 7 -</t>
  </si>
  <si>
    <t>6. เงินให้กู้ยืมระยะสั้นแก่กิจการที่เกี่ยวข้องกัน - สุทธิ</t>
  </si>
  <si>
    <t>(หน่วย : บาท)</t>
  </si>
  <si>
    <t>บริษัทจำกัด</t>
  </si>
  <si>
    <t>เพิ่ม (ลด)</t>
  </si>
  <si>
    <t xml:space="preserve"> อุตสาหกรรมนมมวกเหล็ก       </t>
  </si>
  <si>
    <t xml:space="preserve"> ศูนย์แพทย์ศรีราชา                  </t>
  </si>
  <si>
    <t xml:space="preserve"> ไทยแน็กซิส </t>
  </si>
  <si>
    <t xml:space="preserve"> เลเซอร์ แฟชั่น                       </t>
  </si>
  <si>
    <t xml:space="preserve"> รวม</t>
  </si>
  <si>
    <t xml:space="preserve"> (หัก)    ค่าเผื่อหนี้สงสัยจะสูญ</t>
  </si>
  <si>
    <t xml:space="preserve"> คงเหลือ</t>
  </si>
  <si>
    <t xml:space="preserve"> หมายเหตุ     ลักษณะความสัมพันธ์</t>
  </si>
  <si>
    <t>5.15% ( ปีที่ 1-5 ) ,6.70% ( ปีที่ 6-10 )</t>
  </si>
  <si>
    <t xml:space="preserve">       พร้อมดอกเบี้ย ต่อศาลภาษีอากรกลาง  ในคดีหมายเลขดำที่ 333/2547 (เดิม 109/2547) และคดีหมายเลขดำที่ 325/2547 </t>
  </si>
  <si>
    <t xml:space="preserve">       และผู้รับโอนบัตรภาษี บริษัทฯ ได้ยื่นคำให้การต่อสู้คดีแล้ว คดีอยู่ในระหว่างการพิจารณาในชั้นศาล</t>
  </si>
  <si>
    <t xml:space="preserve">       (เดิม 174/2547) หมายเลขคดีดำเปลี่ยนแปลง เนื่องจากศาลสั่งให้กรมศุลกากรแยกคำฟ้องตามคู่กรณี ระหว่างผู้ส่งออก</t>
  </si>
  <si>
    <t>ณ 31 ธันวาคม  2547</t>
  </si>
  <si>
    <t>มกราคม-ธันวาคม  2547</t>
  </si>
  <si>
    <t xml:space="preserve">   รวม</t>
  </si>
  <si>
    <t xml:space="preserve">   บริษัทที่มีรายการระหว่างกัน</t>
  </si>
  <si>
    <t xml:space="preserve">   น้อยกว่า 1 ล้านบาท รวม 37 บริษัท</t>
  </si>
  <si>
    <t xml:space="preserve">   รวมทั้งสิ้น</t>
  </si>
  <si>
    <t>COORDINATION (HONG KONG)(ICCHK)</t>
  </si>
  <si>
    <t xml:space="preserve"> หมายเหตุ  1.  ลักษณะความสัมพันธ์</t>
  </si>
  <si>
    <t xml:space="preserve">                      A  บริษัทที่มีผู้บริหารร่วมกัน</t>
  </si>
  <si>
    <t xml:space="preserve">                     19.1 ณ วันที่ 31 ธันวาคม 2547 และ 2546  บริษัทฯ มีภาระผูกพันกับธนาคารพาณิชย์เกี่ยวกับการค้ำประกัน</t>
  </si>
  <si>
    <t xml:space="preserve">                      เงินให้กู้ยืมแก่     บริษัท    อุตสาหกรรมนมมวกเหล็ก   จำกัด     จำนวนเงินกู้   1.04   ล้านบาท    ปัจจุบัน    บริษัท </t>
  </si>
  <si>
    <t xml:space="preserve">     อุตสาหกรรมนมมวกเหล็ก จำกัด   ปิดกิจการและหนีหายไปไม่สามารถติดต่อได้ บริษัทฯ ได้ยื่นฟ้องต่อศาลจังหวัด สระบุรี </t>
  </si>
  <si>
    <t xml:space="preserve">     และศาลพิพากษาให้บริษัท  อุตสาหกรรมนมมวกเหล็ก  จำกัด   ชำระหนี้พร้อมดอกเบี้ยให้บริษัทฯ  ปัจจุบันอยู่ระหว่างการ</t>
  </si>
  <si>
    <t xml:space="preserve">     สืบทรัพย์เพื่อยึดทรัพย์  และเฉลี่ยทรัพย์จากธนาคารกรุงไทย จำกัด (มหาชน)  บริษัทฯ ได้ตั้งค่าเผื่อหนี้สงสัยจะสูญจากการ</t>
  </si>
  <si>
    <t xml:space="preserve">     ให้กู้ยืมในส่วนของเงินต้น   จำนวน  1.04   ล้านบาท      และดอกเบี้ยค้างรับ  จำนวน  0.50  ล้านบาท       ไว้แล้วตั้งแต่วันที่   </t>
  </si>
  <si>
    <t xml:space="preserve">     31  กรกฎาคม  2541</t>
  </si>
  <si>
    <t xml:space="preserve">     จำนวนเงิน  11,405,249.75  บาท โดยผ่อนชำระ  48  งวด  งวดแรกวันที่  1  กันยายน  2543  งวดสุดท้ายวันที่  16 กันยายน  </t>
  </si>
  <si>
    <t xml:space="preserve">     2547   งวดผ่อนชำระที่   9   ในเดือนพฤษภาคม  2544   จำนวน  200,000.00  บาท   ลูกหนี้ผิดนัดชำระโดยผ่อนชำระเพียง</t>
  </si>
  <si>
    <t xml:space="preserve">     จำนวนเงิน  174,123.44  บาท  และไม่ผ่อนชำระมาถึงปัจจุบัน  หนี้คงค้างชำระอยู่จำนวน  9,631,126.31 บาท  อยู่ระหว่าง</t>
  </si>
  <si>
    <t xml:space="preserve">     บังคับคดีเพื่อยึดทรัพย์    และบริษัทฯ ได้ตั้งค่าเผื่อหนี้สงสัยจะสูญไว้เต็มจำนวนแล้ว</t>
  </si>
  <si>
    <t>…………………………………. กรรมการ     ………………………………. กรรมการ</t>
  </si>
  <si>
    <t xml:space="preserve"> 21. ข้อมูลจำแนกตามส่วนงาน</t>
  </si>
  <si>
    <t>-  ณ วันที่ 31 ธันวาคม 2547 และ 2546  มีผู้ร่วมลงทุนฝ่ายไทยร่วมค้ำประกันตามสัดส่วนการลงทุนฝ่าย</t>
  </si>
  <si>
    <t xml:space="preserve">     ไทย  เป็นจำนวนเงิน 96.972 ล้านบาทและ 111.059   ล้านบาท ตามลำดับ</t>
  </si>
  <si>
    <t xml:space="preserve">จัดประเภทหนี้สินหมุนเวียนอื่น   จำนวน  16,205,729.13  บาท  เป็นหนี้สินไม่หมุนเวียนอื่น </t>
  </si>
  <si>
    <t xml:space="preserve">                     ณ วันที่ 31 ธันวาคม 2547 และ 2546  บริษัทฯ ให้บริษัทที่เกี่ยวข้องกันกู้ยืมเงิน ในอัตราดอกเบี้ย 2.10% - 6.50% ต่อปี</t>
  </si>
  <si>
    <t>- 8 -</t>
  </si>
  <si>
    <t xml:space="preserve">สินค้าซื้อมาขายไป </t>
  </si>
  <si>
    <t>-สินค้าสำเร็จรูป</t>
  </si>
  <si>
    <t>-สินค้าที่เก็บเงินตามยอดขาย</t>
  </si>
  <si>
    <t xml:space="preserve">    ของผู้จัดจำหน่าย</t>
  </si>
  <si>
    <t>-สินค้าระหว่างทาง</t>
  </si>
  <si>
    <t>อสังหาริมทรัพย์รอการขาย - อาคารชุด</t>
  </si>
  <si>
    <t>ประกอบด้วย</t>
  </si>
  <si>
    <t>อัตรา</t>
  </si>
  <si>
    <t>ครบ</t>
  </si>
  <si>
    <t>ดอกเบี้ย</t>
  </si>
  <si>
    <t>หลักประกัน</t>
  </si>
  <si>
    <t>ปี</t>
  </si>
  <si>
    <t xml:space="preserve">ไทยอาซาฮี คาเซอิ </t>
  </si>
  <si>
    <t>ไม่มี</t>
  </si>
  <si>
    <t xml:space="preserve">   สแปนเด็กซ์</t>
  </si>
  <si>
    <t>MMR</t>
  </si>
  <si>
    <t>(6 เดือน)</t>
  </si>
  <si>
    <t>SCB</t>
  </si>
  <si>
    <t xml:space="preserve">    Joint Venture</t>
  </si>
  <si>
    <t>31 ธันวาคม 2547  บาท  31 ธันวาคม  2546</t>
  </si>
  <si>
    <t>- 9 -</t>
  </si>
  <si>
    <t xml:space="preserve"> 9. ลูกหนี้ตามสัญญาเช่าการเงิน - สุทธิ</t>
  </si>
  <si>
    <t>31 ธันวาคม  2546</t>
  </si>
  <si>
    <t xml:space="preserve">                     กิจการที่เกี่ยวข้องกัน</t>
  </si>
  <si>
    <t xml:space="preserve">                     ลูกหนี้ตามสัญญาเช่าการเงิน -  บริษัท  สหเซวา จำกัด</t>
  </si>
  <si>
    <t xml:space="preserve">                     หัก  ดอกเบี้ยที่ยังไม่ถือเป็นรายได้</t>
  </si>
  <si>
    <t xml:space="preserve">                     ลูกหนี้ตามสัญญาเช่าการเงิน - สุทธิ</t>
  </si>
  <si>
    <t xml:space="preserve">                    ในปี  2545  บริษัทฯ ซื้อเครื่องฉีดพลาสติก 3 เครื่อง จำนวนเงินรวม 22.20 ล้านบาท เพื่อให้บริษัท สหเซวา จำกัด</t>
  </si>
  <si>
    <t xml:space="preserve"> เช่าเพื่อใช้ในการประกอบธุรกิจ โดยมีระยะเวลาการเช่า  3  ปี และ จะต้องทำการเช่าต่อเมื่อครบกำหนด  ไม่น้อยกว่าสองคราว</t>
  </si>
  <si>
    <t xml:space="preserve">     ภาษีเงินได้ตามที่กำหนดไว้ในประมวลรัษฎากร</t>
  </si>
  <si>
    <t xml:space="preserve">              กำไรสุทธิ ต่อหุ้นที่แสดงไว้ในงบกำไรขาดทุนเป็นกำไรต่อหุ้นขั้นพื้นฐาน ซึ่งคำนวณโดย การหารยอดกำไร</t>
  </si>
  <si>
    <t xml:space="preserve">              บริษัทฯ   บันทึกภาษีเงินได้นิติบุคคลที่จะต้องจ่ายในแต่ละปีเป็นค่าใช้จ่ายทั้งหมดในงวดนั้น    และคำนวณ</t>
  </si>
  <si>
    <t xml:space="preserve">     สุทธิสำหรับงวด ด้วยจำนวนถัวเฉลี่ยถ่วงน้ำหนักของหุ้นสามัญที่ออกระหว่างงวดสุทธิ หลังหักจำนวนหุ้นทุนซื้อคืน</t>
  </si>
  <si>
    <t xml:space="preserve">   248.242           0.006</t>
  </si>
  <si>
    <t xml:space="preserve">   438.447           0.006</t>
  </si>
  <si>
    <t xml:space="preserve">        เดือนละ 0.242  ล้านบาท และ  1.496  ล้านบาท ตามลำดับ</t>
  </si>
  <si>
    <t>โดยมีระยะเวลาการเช่า   3 ปี   และ   2  ปี  ตามลำดับ    และบริษัทฯ  ให้สิทธิในการขอซื้อเครื่องฉีดพลาสติก ในกรณีที่ บริษัท</t>
  </si>
  <si>
    <t xml:space="preserve"> สหเซวา จำกัด  ไม่ได้กระทำผิดสัญญาเช่า  ตามมูลค่าทรัพย์สินคงเหลือ ณ วันที่ขอซื้อ  รวมกับจำนวนเงินในอัตราร้อยละ 10</t>
  </si>
  <si>
    <t xml:space="preserve"> ของราคาเครื่องฉีดพลาสติกที่บริษัท ฯ ได้ซื้อมา </t>
  </si>
  <si>
    <t xml:space="preserve"> 10. เงินลงทุนระยะยาว - สุทธิ</t>
  </si>
  <si>
    <t xml:space="preserve">      10.1 เงินลงทุนระยะยาว - กิจการที่เกี่ยวข้องกัน</t>
  </si>
  <si>
    <t xml:space="preserve">            10.1.1 หลักทรัพย์ในความต้องการของตลาด - ราคาตลาด</t>
  </si>
  <si>
    <t xml:space="preserve">            10.1.2 เงินลงทุนทั่วไป - ราคาทุนหลังหักค่าเผื่อผลขาดทุนด้อยค่า</t>
  </si>
  <si>
    <t xml:space="preserve">            10.1.3 เงินลงทุนในตราสารหนี้ - ราคาทุน</t>
  </si>
  <si>
    <t xml:space="preserve">      10.2 เงินลงทุนระยะยาว - บริษัทอื่น</t>
  </si>
  <si>
    <t xml:space="preserve">            10.2.1 หลักทรัพย์ในความต้องการของตลาด - ราคาตลาด</t>
  </si>
  <si>
    <t xml:space="preserve">            10.2.2 เงินลงทุนทั่วไป - ราคาทุนหลังหักค่าเผื่อผลขาดทุนด้อยค่า</t>
  </si>
  <si>
    <t xml:space="preserve">            10.2.3 เงินลงทุนในตราสารหนี้ - ราคาทุน</t>
  </si>
  <si>
    <t xml:space="preserve">                                        รวม</t>
  </si>
  <si>
    <t xml:space="preserve">                       รวมเงินลงทุนระยะยาว - สุทธิ</t>
  </si>
  <si>
    <t xml:space="preserve"> 31 ธันวาคม 2547</t>
  </si>
  <si>
    <t>- 19 -</t>
  </si>
  <si>
    <t>เพิ่มขึ้น</t>
  </si>
  <si>
    <t>ลดลง</t>
  </si>
  <si>
    <t xml:space="preserve">     ราคาทุน :-</t>
  </si>
  <si>
    <t xml:space="preserve">         ที่ดิน</t>
  </si>
  <si>
    <t xml:space="preserve">         อาคารและค่าปรับปรุงสถานที่</t>
  </si>
  <si>
    <t xml:space="preserve">         เครื่องใช้สำนักงานและยานพาหนะ</t>
  </si>
  <si>
    <t xml:space="preserve">         เครื่องตกแต่งและติดตั้ง</t>
  </si>
  <si>
    <t xml:space="preserve"> + 2.0% ( ปีที่ 5-6 )</t>
  </si>
  <si>
    <t>ดอกเบี้ยเงินฝาก 3 เดือน + 1.25%</t>
  </si>
  <si>
    <t xml:space="preserve">4.25% ( ปีที่ 1-4 ) ,5.75% ( ปีที่ 5-8 ) </t>
  </si>
  <si>
    <t xml:space="preserve">     กับธนาคารพาณิชย์ 2 แห่ง ระยะเวลา ตั้งแต่ 13 วัน ถึง 53 วัน อัตราดอกเบี้ย 1.66% - 1.92% ต่อปีและ 19 วัน ถึง  29 วัน</t>
  </si>
  <si>
    <t xml:space="preserve">     ค้ำประกันแก่บริษัทที่มีความสัมพันธ์ทางธุรกิจกับบริษัท   แต่จะขออนุมัติจากที่ประชุมคณะกรรมการบริษัท   หรือที่ประชุม</t>
  </si>
  <si>
    <t xml:space="preserve">     ผู้ถือหุ้นเป็นครั้งๆไป  ขึ้นกับขนาดของวงเงิน  (เปลี่ยนแปลงตามประกาศคณะกรรมการตลาดหลักทรัพย์แห่งประเทศไทย   </t>
  </si>
  <si>
    <t xml:space="preserve">     เรื่องการเปิดเผยข้อมูลและการปฏิบัติของบริษัทจดทะเบียนในรายการที่เกี่ยวโยงกัน พ.ศ. 2546 )</t>
  </si>
  <si>
    <t xml:space="preserve">         อาคารระหว่างก่อสร้าง</t>
  </si>
  <si>
    <t xml:space="preserve">            รวมที่ดิน อาคาร และอุปกรณ์</t>
  </si>
  <si>
    <t xml:space="preserve">     ค่าเสื่อมราคาสะสม</t>
  </si>
  <si>
    <t xml:space="preserve">            รวมค่าเสื่อมราคาสะสม</t>
  </si>
  <si>
    <t xml:space="preserve">     บวก  สิทธิการเช่า - สุทธิ</t>
  </si>
  <si>
    <t xml:space="preserve">               เครื่องหมายการค้า-สุทธิ</t>
  </si>
  <si>
    <t xml:space="preserve">     รวมที่ดิน อาคาร และอุปกรณ์ - สุทธิ</t>
  </si>
  <si>
    <t>อายุ</t>
  </si>
  <si>
    <t>อัตราดอกเบี้ย</t>
  </si>
  <si>
    <t>จำนวนเงิน (บาท)</t>
  </si>
  <si>
    <t>( ปี )</t>
  </si>
  <si>
    <t xml:space="preserve"> หุ้นกู้ไม่ด้อยสิทธิ</t>
  </si>
  <si>
    <t xml:space="preserve"> 9.5% ( ปีที่ 1-3 ) , MLR ( ปีที่ 4-5 )</t>
  </si>
  <si>
    <t xml:space="preserve"> 5.5%</t>
  </si>
  <si>
    <t>4,</t>
  </si>
  <si>
    <t>5.5, 6</t>
  </si>
  <si>
    <t xml:space="preserve"> 9.5% ,7.75% ( ปีที่ 1-4 ) </t>
  </si>
  <si>
    <t xml:space="preserve">     ค่าเสื่อมราคาและตัดจ่ายสำหรับงวด</t>
  </si>
  <si>
    <t xml:space="preserve"> </t>
  </si>
  <si>
    <t xml:space="preserve">                    ราคาทุน</t>
  </si>
  <si>
    <t xml:space="preserve">                    (หัก)  ค่าเสื่อมราคาสะสม</t>
  </si>
  <si>
    <t xml:space="preserve">                    ราคาทุน - สุทธิ</t>
  </si>
  <si>
    <t xml:space="preserve">                    จำนวนรายการ</t>
  </si>
  <si>
    <t xml:space="preserve">                  14,809</t>
  </si>
  <si>
    <t>……………………………………… กรรมการ      ……………………………………… กรรมการ</t>
  </si>
  <si>
    <r>
      <t xml:space="preserve"> 11</t>
    </r>
    <r>
      <rPr>
        <b/>
        <sz val="16"/>
        <rFont val="AngsanaUPC"/>
        <family val="1"/>
      </rPr>
      <t>. ที่ดิน อาคาร และอุปกรณ์ - สุทธิ</t>
    </r>
    <r>
      <rPr>
        <sz val="16"/>
        <rFont val="AngsanaUPC"/>
        <family val="1"/>
      </rPr>
      <t xml:space="preserve">      ประกอบด้วย</t>
    </r>
  </si>
  <si>
    <t>- 20-</t>
  </si>
  <si>
    <t>สิทธิการเช่า - สุทธิ      ประกอบด้วย</t>
  </si>
  <si>
    <t xml:space="preserve">         ( หน่วย : บาท )</t>
  </si>
  <si>
    <t>จำนวน</t>
  </si>
  <si>
    <t>ระยะเวลา</t>
  </si>
  <si>
    <t>สัญญา</t>
  </si>
  <si>
    <t xml:space="preserve"> ( ปี )</t>
  </si>
  <si>
    <t xml:space="preserve"> 31 ธันวาคม 2546</t>
  </si>
  <si>
    <t xml:space="preserve">  ที่ดิน</t>
  </si>
  <si>
    <t>26 - 33 ปี</t>
  </si>
  <si>
    <t xml:space="preserve">  อาคารพาณิชย์</t>
  </si>
  <si>
    <t>11 - 33 ปี</t>
  </si>
  <si>
    <t xml:space="preserve">  พื้นที่</t>
  </si>
  <si>
    <t>20 - 30 ปี</t>
  </si>
  <si>
    <t xml:space="preserve"> 12. สินทรัพย์ถาวรที่ไม่ใช้งาน - สุทธิ</t>
  </si>
  <si>
    <t xml:space="preserve"> ราคาทุน</t>
  </si>
  <si>
    <t xml:space="preserve">          ที่ดิน</t>
  </si>
  <si>
    <t xml:space="preserve">          ส่วนปรับปรุงสาธารณูปโภค</t>
  </si>
  <si>
    <t xml:space="preserve">          อาคาร</t>
  </si>
  <si>
    <t xml:space="preserve">          เครื่องตกแต่งและติดตั้ง</t>
  </si>
  <si>
    <t xml:space="preserve">                   รวม</t>
  </si>
  <si>
    <t xml:space="preserve"> (หัก) ค่าเสื่อมราคาสะสม</t>
  </si>
  <si>
    <t xml:space="preserve"> (หัก) ค่าเผื่อผลขาดทุนจากการด้อยค่าของสินทรัพย์</t>
  </si>
  <si>
    <t xml:space="preserve"> สินทรัพย์ถาวรที่ไม่ใช้งาน - สุทธิ</t>
  </si>
  <si>
    <t xml:space="preserve"> ค่าเสื่อมราคาสำหรับงวด</t>
  </si>
  <si>
    <t xml:space="preserve">                     ณ วันที่ 30 มิถุนายน 2547 และ 31 ธันวาคม 2546  บริษัทฯ บันทึกผลขาดทุนจากการด้อยค่าของสินทรัพย์  ครั้งที่ 1   เป็นสินทรัพย์</t>
  </si>
  <si>
    <t>ราคาตามบัญชี ( BV. )</t>
  </si>
  <si>
    <t>ราคาประเมิน</t>
  </si>
  <si>
    <t>บันทึก</t>
  </si>
  <si>
    <t>ที่ดินและ</t>
  </si>
  <si>
    <t>อาคารและ</t>
  </si>
  <si>
    <t>ผลขาดทุน</t>
  </si>
  <si>
    <t>ส่วนปรับปรุง</t>
  </si>
  <si>
    <t>เครื่องตกแต่ง</t>
  </si>
  <si>
    <t>ที่ดิน</t>
  </si>
  <si>
    <t>อาคาร</t>
  </si>
  <si>
    <t>จากการด้อยค่า</t>
  </si>
  <si>
    <t>ครั้งที่/ปี</t>
  </si>
  <si>
    <t>สาธารณูปโภค</t>
  </si>
  <si>
    <t>และติดตั้ง</t>
  </si>
  <si>
    <t>ผู้ประเมินอิสระ</t>
  </si>
  <si>
    <t>สำนักงานที่ดิน</t>
  </si>
  <si>
    <t>ของสินทรัพย์</t>
  </si>
  <si>
    <t>( BV. ณ 31 พ.ค.47)</t>
  </si>
  <si>
    <t>1/46</t>
  </si>
  <si>
    <t>2/46</t>
  </si>
  <si>
    <t>3/46</t>
  </si>
  <si>
    <t>รวม ณ 31 ธ.ค.46</t>
  </si>
  <si>
    <t>4/47</t>
  </si>
  <si>
    <t>รวม ณ 30 มิ.ย.47</t>
  </si>
  <si>
    <t xml:space="preserve">                     ณ วันที่ 30 มิถุนายน 2547  สินทรัพย์ถาวรที่ไม่ใช้งาน  ได้รับการประเมินราคาและบันทึกผลขาดทุนจากการด้อยค่าครบถ้วนแล้ว</t>
  </si>
  <si>
    <t>- 21 -</t>
  </si>
  <si>
    <t xml:space="preserve"> 13. ที่ดินตามสัญญาจะซื้อจะขาย - สุทธิ</t>
  </si>
  <si>
    <t/>
  </si>
  <si>
    <t xml:space="preserve">                      ที่ดิน - โครงการนอร์ธปาร์ค</t>
  </si>
  <si>
    <t xml:space="preserve">  69,828,000.00</t>
  </si>
  <si>
    <t xml:space="preserve">                      (หัก)  ค่าเผื่อผลขาดทุนจากการด้อยค่าของสินทรัพย์</t>
  </si>
  <si>
    <t xml:space="preserve">                      ที่ดินตามสัญญาจะซื้อจะขาย - สุทธิ</t>
  </si>
  <si>
    <t xml:space="preserve">  53,958,000.00</t>
  </si>
  <si>
    <t xml:space="preserve"> 14. เงินเบิกเกินบัญชีและเงินกู้ยืมระยะสั้นจากสถาบันการเงิน</t>
  </si>
  <si>
    <t xml:space="preserve"> 15. ทุนเรือนหุ้น</t>
  </si>
  <si>
    <t xml:space="preserve"> 16. เงินปันผล</t>
  </si>
  <si>
    <t>- 22 -</t>
  </si>
  <si>
    <t xml:space="preserve">     เกิดผลขาดทุนจากการด้อยค่าของสินทรัพย์จำนวน 15,870,000.00  บาท   และบันทึกผลขาดทุนดังกล่าวไว้ในงบกำไรขาดทุน</t>
  </si>
  <si>
    <t xml:space="preserve">     และวงเงินออกหนังสือค้ำประกัน 308.00 ล้านบาท นอกจากนี้ ได้รับวงเงิน Forward Lines  US$  4.5  ล้าน และ  25.00  ล้านเยน</t>
  </si>
  <si>
    <t xml:space="preserve">     ทั้งนี้วงเงินสินเชื่อที่กล่าวข้างต้นไม่มีหลักทรัพย์  หรือบุคคลใดค้ำประกัน</t>
  </si>
  <si>
    <t xml:space="preserve">     ของทุนจดทะเบียนและเรียกชำระแล้ว  การตั้งสำรองตามกฎหมายดังกล่าวเป็นไปตามพระราชบัญญัติ บริษัทมหาชน </t>
  </si>
  <si>
    <t xml:space="preserve">     จำกัด สำรองตามกฎหมายนี้ไม่สามารถนำไปจัดสรรเป็นเงินปันผล</t>
  </si>
  <si>
    <t xml:space="preserve">                      ณ วันที่ 31 ธันวาคม 2547 และ 2546 บริษัทฯ มีเงินสำรองตามกฎหมาย 29,063,373.00 บาท ซึ่งเท่ากับ 10%</t>
  </si>
  <si>
    <t xml:space="preserve">                     สำหรับปี   2547  บริษัทฯ  ไม่ได้ขออนุมัติจากที่ประชุมสามัญผู้ถือหุ้นประจำปี   เพื่อจัดสรรวงเงินให้กู้และวงเงิน</t>
  </si>
  <si>
    <t xml:space="preserve">      บาท               US$</t>
  </si>
  <si>
    <t xml:space="preserve">                     20.2  บริษัทฯ ได้รับอนุมัติจากที่ประชุมสามัญผู้ถือหุ้น  ครั้งที่  38  ประจำปี  2546  เมื่อวันที่  21  เมษายน  2546 </t>
  </si>
  <si>
    <t xml:space="preserve">     ให้จัดสรรวงเงินให้กู้  และวงเงินค้ำประกันแก่บริษัทที่มีความสัมพันธ์ทางธุรกิจกับบริษัทภายในวงเงินรวมไม่เกิน 1,500.00 </t>
  </si>
  <si>
    <t xml:space="preserve">     ล้านบาท </t>
  </si>
  <si>
    <t xml:space="preserve">     และ  94.44  ล้านบาท ตามลำดับ และมีภาระค้ำประกันดังนี้</t>
  </si>
  <si>
    <t xml:space="preserve">                     ณ วันที่  31  ธันวาคม  2547  และ  2546  บริษัทฯ  มียอดเงินให้กู้ยืมรวม  5  บริษัท  จำนวนเงิน  110.58   ล้านบาท </t>
  </si>
  <si>
    <t xml:space="preserve">     จากการเรียกเก็บหนี้     อีกทั้งบริษัทฯ  ได้สำรองหนี้สูญไว้จำนวน  108.72   ล้านบาท   เทียบเป็น 5.00 % ของลูกหนี้</t>
  </si>
  <si>
    <t xml:space="preserve">     เงินปันผลจากการดำเนินงานสำหรับปี  2545  ในอัตรา  9.00  บาทต่อหุ้น  จำนวน   28,793,773  หุ้น   (หักหุ้นซื้อคืน</t>
  </si>
  <si>
    <t xml:space="preserve">     จำนวน  269,600  หุ้น)  จำนวนเงินรวม   259,143,957.00  บาท      ซึ่งได้จ่ายให้ผู้ถือหุ้นเรียบร้อยแล้ว   เมื่อวันที่   20 </t>
  </si>
  <si>
    <t xml:space="preserve">     พฤษภาคม 2546</t>
  </si>
  <si>
    <t>จำนวนหุ้น</t>
  </si>
  <si>
    <t>เงินปันผลต่อหุ้น (บาท)</t>
  </si>
  <si>
    <t xml:space="preserve">ก่อนการแปลง   </t>
  </si>
  <si>
    <t>หลังการแปลง</t>
  </si>
  <si>
    <t xml:space="preserve">   </t>
  </si>
  <si>
    <t>มูลค่าหุ้น</t>
  </si>
  <si>
    <t xml:space="preserve"> 17. สำรองตามกฎหมาย</t>
  </si>
  <si>
    <t xml:space="preserve"> 18. หุ้นทุนซื้อคืน</t>
  </si>
  <si>
    <t xml:space="preserve">      บริหารทางการเงินสำหรับสภาพคล่องส่วนเกิน จำนวนไม่เกิน 2.9 ล้านหุ้น  คิดเป็นร้อยละ  9.98  ของหุ้นที่จำหน่าย</t>
  </si>
  <si>
    <t xml:space="preserve">      ทั้งหมด และมีวงเงินสูงสุดไม่เกิน  610  ล้านบาท   โดยจะดำเนินการซื้อหุ้นคืนในตลาดหลักทรัพย์แห่งประเทศไทย  </t>
  </si>
  <si>
    <t xml:space="preserve">      ตั้งแต่วันที่  16   กันยายน  2545   ถึงวันที่  15   มีนาคม  2546    และมีกำหนดระยะเวลาจำหน่ายหุ้นที่ซื้อคืนภายหลัง  </t>
  </si>
  <si>
    <t xml:space="preserve">      6  เดือน  นับแต่การซื้อหุ้นคืนเสร็จสิ้น  แต่ต้องไม่เกิน 3 ปี</t>
  </si>
  <si>
    <t xml:space="preserve">      เสียงลงคะแนนและสิทธิในการรับเงินปันผล</t>
  </si>
  <si>
    <t xml:space="preserve">      บริษัทฯ จะลดทุนชำระแล้ว โดยวิธีตัดหุ้นจดทะเบียนที่ซื้อคืน และยังมิได้จัดจำหน่ายทั้งหมด</t>
  </si>
  <si>
    <t>ผ้าลูกไม้ปัก, ฟองน้ำ</t>
  </si>
  <si>
    <t xml:space="preserve"> บริการสถานที่เล่น</t>
  </si>
  <si>
    <t xml:space="preserve"> โบว์ลิ่ง</t>
  </si>
  <si>
    <t xml:space="preserve"> เครื่องแต่งกายและ</t>
  </si>
  <si>
    <t xml:space="preserve"> เครื่องหนังสุภาพบุรุษ -</t>
  </si>
  <si>
    <t xml:space="preserve"> สตรี ยี่ห้อ "มอร์แกน"</t>
  </si>
  <si>
    <t xml:space="preserve"> รักษาความปลอดภัย</t>
  </si>
  <si>
    <t xml:space="preserve"> ประกันชีวิต</t>
  </si>
  <si>
    <t xml:space="preserve"> ผลิตและจำหน่าย</t>
  </si>
  <si>
    <t xml:space="preserve"> น้ำผลไม้ "กรีนเมท" </t>
  </si>
  <si>
    <t xml:space="preserve"> และผู้แทนจำหน่าย</t>
  </si>
  <si>
    <t xml:space="preserve"> ขนมปัง "โฮมมี่"</t>
  </si>
  <si>
    <t xml:space="preserve"> ร้านกาแฟ UCC และ</t>
  </si>
  <si>
    <t xml:space="preserve"> จัดจำหน่ายกาแฟ</t>
  </si>
  <si>
    <t xml:space="preserve"> สำเร็จรูป และกาแฟบด</t>
  </si>
  <si>
    <t xml:space="preserve"> ตามสำนักงาน</t>
  </si>
  <si>
    <t xml:space="preserve"> กางเกงยีนส์</t>
  </si>
  <si>
    <t xml:space="preserve"> ออกแบบตกแต่ง</t>
  </si>
  <si>
    <t xml:space="preserve"> เช่ารถ</t>
  </si>
  <si>
    <t xml:space="preserve"> ให้คำปรึกษาแนะนำ</t>
  </si>
  <si>
    <t xml:space="preserve"> ด้านการวิจัยและพัฒนา</t>
  </si>
  <si>
    <t xml:space="preserve"> การผลิต</t>
  </si>
  <si>
    <t xml:space="preserve"> ตีเกลียวเส้นด้าย &amp; </t>
  </si>
  <si>
    <t xml:space="preserve"> ผลิตเส้นใยประดิษฐ์</t>
  </si>
  <si>
    <t xml:space="preserve"> แต่งสำเร็จ</t>
  </si>
  <si>
    <t xml:space="preserve"> ไอซ์สเก็ต</t>
  </si>
  <si>
    <t xml:space="preserve"> ผลิตเสื้อโปโลและ</t>
  </si>
  <si>
    <t xml:space="preserve"> เสื้อยืด</t>
  </si>
  <si>
    <t xml:space="preserve"> ผลิตและส่งออก</t>
  </si>
  <si>
    <t xml:space="preserve"> เส้นหมี่</t>
  </si>
  <si>
    <t xml:space="preserve"> จัดซื้อ, จำหน่ายรวมทั้ง</t>
  </si>
  <si>
    <t xml:space="preserve"> เป็นผู้จัดระบบขนส่ง</t>
  </si>
  <si>
    <t xml:space="preserve"> เพื่อกระจายสินค้า</t>
  </si>
  <si>
    <t xml:space="preserve"> ผลิตเส้นใยยืด </t>
  </si>
  <si>
    <t xml:space="preserve"> SPANDEX</t>
  </si>
  <si>
    <t xml:space="preserve"> ธุรกิจเสริมสวย นำเข้า</t>
  </si>
  <si>
    <t xml:space="preserve"> และส่งออกสินค้า</t>
  </si>
  <si>
    <t xml:space="preserve"> S$   2.00</t>
  </si>
  <si>
    <t>- 23 -</t>
  </si>
  <si>
    <t xml:space="preserve"> 19. ภาระผูกพันและหนี้สินที่อาจจะเกิดขึ้น</t>
  </si>
  <si>
    <t xml:space="preserve">                     19.4 บริษัทฯ  ได้ทำสัญญาจ้างก่อสร้างอาคารสำนักงานกับบริษัทที่เกี่ยวข้องกันแห่งหนึ่ง  ระยะเวลาตาม</t>
  </si>
  <si>
    <t xml:space="preserve">       มีภาระผูกพันที่จะต้องจ่ายค่าก่อสร้างคงเหลือ ดังรายละเอียด</t>
  </si>
  <si>
    <t>วงเงินค่าก่อสร้าง (ล้านบาท)</t>
  </si>
  <si>
    <t>ณ วันที่</t>
  </si>
  <si>
    <t xml:space="preserve">เดิม </t>
  </si>
  <si>
    <t>ใหม่</t>
  </si>
  <si>
    <t>ชำระแล้ว</t>
  </si>
  <si>
    <t>ภาระผูกพันคงเหลือ</t>
  </si>
  <si>
    <t>(1)</t>
  </si>
  <si>
    <t>(2)</t>
  </si>
  <si>
    <t>(1)-(2)</t>
  </si>
  <si>
    <t xml:space="preserve"> 31 ธ.ค.46</t>
  </si>
  <si>
    <t xml:space="preserve"> 31 มี.ค.47</t>
  </si>
  <si>
    <t xml:space="preserve"> 30 มิ.ย.47</t>
  </si>
  <si>
    <t>(7.91)</t>
  </si>
  <si>
    <t xml:space="preserve"> 30 ก.ย.47</t>
  </si>
  <si>
    <t>- 24 -</t>
  </si>
  <si>
    <t xml:space="preserve">                      19.5  ณ  วันที่  3  เมษายน  2546   บริษัทฯ  ทำสัญญาจองสิทธิการเช่าศูนย์การค้าสยามพารากอน กับ บริษัท</t>
  </si>
  <si>
    <t xml:space="preserve">       สยามพารากอน ดีเวลลอปเม้นท์ จำกัด  ระยะเวลาการเช่า 25 ปี  ค่าตอบแทนสิทธิการเช่ารวมเป็นเงิน 50.16 ล้านบาท</t>
  </si>
  <si>
    <t xml:space="preserve">       โดยจะจ่ายชำระเป็นงวด  ๆ   ตามสัญญา    กำหนดโอนกรรมสิทธิ์  (เมื่อบริษัทฯ ปฏิบัติครบตามเงื่อนไขของสัญญา)</t>
  </si>
  <si>
    <t xml:space="preserve">                      19.6 บริษัทฯ ได้รับหนังสือจากกรมศุลกากรให้คืนเงินตามบัตรภาษีที่บริษัทได้รับโอนมาจากผู้ส่งออกเป็น</t>
  </si>
  <si>
    <t xml:space="preserve">       จำนวนเงิน 4,712,774.78 บาท  โดยกรมศุลกากรอ้างว่าผู้ส่งออกได้รับบัตรภาษีมาโดยทุจริต  บริษัทฯ มีสัญญาว่าจ้าง</t>
  </si>
  <si>
    <t xml:space="preserve">       จัดหาบัตรภาษี กับนายวรพงษ์  ภัทรอารยสกุล โดยได้รับการยืนยันว่าเป็นบัตรภาษีที่ถูกต้องตามกฎหมายและบริษัทฯ</t>
  </si>
  <si>
    <t xml:space="preserve">       ได้ทำหนังสือขออนุมัติเพื่อรับโอนบัตรภาษีต่อกรมศุลกากรและได้รับอนุมัติให้รับโอนบัตรภาษีได้</t>
  </si>
  <si>
    <t xml:space="preserve">                      ณ ปัจจุบัน บริษัทฯถูกกรมศุลกากรฟ้องเป็นคดีแพ่งรวม 2 คดีให้คืนเงินค่าบัตรภาษีจำนวน 416,153.61 บาท   </t>
  </si>
  <si>
    <t xml:space="preserve">                      จากรูปการณ์ของคดี   บริษัทฯ  คาดว่าจะชนะคดีได้จากการกระทำของบริษัททุกขั้นตอนเป็นไปโดยสุจริต </t>
  </si>
  <si>
    <t xml:space="preserve">       และถูกต้อง  บริษัทฯ จึงไม่ได้ตั้งสำรองหนี้ใด ๆ ในบัญชี</t>
  </si>
  <si>
    <t xml:space="preserve"> 20. รายการกิจการค้าที่เกี่ยวข้องกับบริษัทที่มีความสัมพันธ์ทางธุรกิจ</t>
  </si>
  <si>
    <t xml:space="preserve">                      20.1 บริษัทฯ มีรายการบัญชีส่วนหนึ่งกับบริษัทที่เกี่ยวข้องโดยถือหุ้น  และ/หรือ กรรมการร่วมกัน </t>
  </si>
  <si>
    <t xml:space="preserve">       สินทรัพย์ หนี้สิน รายได้และค่าใช้จ่ายของบริษัทส่วนหนึ่งเกิดจากรายการบัญชีที่เกี่ยวข้องกัน ดังนั้นงบการเงิน</t>
  </si>
  <si>
    <t xml:space="preserve">       ได้รวมผลของรายการดังกล่าวโดยใช้นโยบายกำหนดราคาที่เป็นปกติทางธุรกิจกับบริษัทที่เกี่ยวข้องกันเช่นเดียว</t>
  </si>
  <si>
    <t xml:space="preserve">       กับที่คิดกับลูกค้ารายอื่นดังนี้</t>
  </si>
  <si>
    <t xml:space="preserve">       ภายใน 30 วัน ก่อนวันที่ศูนย์การค้าจะเปิดดำเนินการภายในปี  2548  ณ วันที่ 31 ธันวาคม 2547  และ 2546 บริษัทฯ</t>
  </si>
  <si>
    <t>- 31-</t>
  </si>
  <si>
    <t xml:space="preserve">     10.1.3 เงินลงทุนในตราสารหนี้ - กิจการที่เกี่ยวข้องกัน</t>
  </si>
  <si>
    <t xml:space="preserve">     บมจ.แพนเอเซียฟุตแวร์</t>
  </si>
  <si>
    <t xml:space="preserve">     บมจ.สหพัฒนาอินเตอร์โฮลดิ้ง</t>
  </si>
  <si>
    <t xml:space="preserve">     บมจ.ปูนซิเมนต์ไทย</t>
  </si>
  <si>
    <t xml:space="preserve"> ดอกเบี้ยเงินฝาก 12 เดือนเฉลี่ย </t>
  </si>
  <si>
    <t xml:space="preserve"> รวมเงินลงทุนในตราสารหนี้</t>
  </si>
  <si>
    <t xml:space="preserve"> หมายเหตุ :   ลักษณะความสัมพันธ์</t>
  </si>
  <si>
    <t xml:space="preserve">     10.2.1 หลักทรัพย์ในความต้องการของตลาด   ประกอบด้วย</t>
  </si>
  <si>
    <t xml:space="preserve"> 1.  ธนาคารไทยพาณิชย์ จำกัด</t>
  </si>
  <si>
    <t xml:space="preserve"> 5.  ธนาคารกรุงเทพ จำกัด</t>
  </si>
  <si>
    <t xml:space="preserve"> 1. ไทยโทมาโด</t>
  </si>
  <si>
    <t xml:space="preserve"> 2. ไทย ที.วาย. อินดัสตรี</t>
  </si>
  <si>
    <t xml:space="preserve"> 3. ซันล็อตส์ เอ็นเตอร์ไพรส์</t>
  </si>
  <si>
    <t xml:space="preserve"> 4. ไทยฟลายอิ้งเซอร์วิส</t>
  </si>
  <si>
    <t xml:space="preserve"> 5. เกรทเลค กอล์ฟ แอนด์ คันทรีคลับ</t>
  </si>
  <si>
    <t xml:space="preserve"> 6. นครหลวงแฟคตอริ่ง</t>
  </si>
  <si>
    <t xml:space="preserve"> 7. นูบูน</t>
  </si>
  <si>
    <t xml:space="preserve">  8.  จันทบุรี คันทรีคลับ</t>
  </si>
  <si>
    <t xml:space="preserve">  9.  สหเซเรน</t>
  </si>
  <si>
    <t xml:space="preserve">     10.2.3 เงินลงทุนในตราสารหนี้ - บริษัทอื่น</t>
  </si>
  <si>
    <t xml:space="preserve">วีน  </t>
  </si>
  <si>
    <t xml:space="preserve">     ธนาคารไทยพาณิชย์ จำกัด (มหาชน)</t>
  </si>
  <si>
    <t xml:space="preserve">     บมจ.เยื่อกระดาษสยาม</t>
  </si>
  <si>
    <t xml:space="preserve">     บมจ.ปตท.</t>
  </si>
  <si>
    <t xml:space="preserve">     ธนาคาร กรุงไทย จำกัด (มหาชน)</t>
  </si>
  <si>
    <t xml:space="preserve"> รวมเงินลงทุนในตราสารหนี้ - บริษัทอื่น</t>
  </si>
  <si>
    <t xml:space="preserve">        จำนวน 42,276,444.69 บาท และ 44,126,275.09 บาท ตามลำดับ </t>
  </si>
  <si>
    <t>อัตราการคิด</t>
  </si>
  <si>
    <t>จำนวนราย</t>
  </si>
  <si>
    <t>ภาระค้ำประกัน (ล้านบาท)</t>
  </si>
  <si>
    <t>ค่าธรรมเนียม</t>
  </si>
  <si>
    <t>ต่อปี</t>
  </si>
  <si>
    <t xml:space="preserve"> บริษัทที่มีธุรกิจต่อกัน</t>
  </si>
  <si>
    <t>- 32 -</t>
  </si>
  <si>
    <t xml:space="preserve"> 22. เครื่องมือทางการเงิน</t>
  </si>
  <si>
    <t xml:space="preserve">               บริษัทฯ ไม่มีนโยบายในการประกอบธุรกรรมทางตราสารการเงินเพื่อการเก็งกำไรหรือเพื่อการค้า</t>
  </si>
  <si>
    <t xml:space="preserve">                     19.2 ณ  วันที่  31  ธันวาคม  2547  และ  2546  บริษัทฯ  มีภาระที่ต้องจ่ายชำระค่าเช่าตามสัญญาเช่าระยะยาว</t>
  </si>
  <si>
    <t xml:space="preserve">                     19.3 ณ  วันที่  31  ธันวาคม  2547  และ  2546  บริษัทฯ  มีภาระที่ต้องจ่ายค่าตอบแทนจากการทำสัญญาจ้าง</t>
  </si>
  <si>
    <t xml:space="preserve">        บริษัทที่เกี่ยวข้องกันแห่งหนึ่งดูแลและบริหารคลังสินค้าที่แขวงช่องนนทรี  เขตยานนาวา  ในปี  2548  และ 2547 </t>
  </si>
  <si>
    <t xml:space="preserve">                      เมื่อสิ้นสุดสัญญาแล้ว   บริษัทผู้รับจ้างขอขยายระยะเวลาก่อสร้างอาคารสำนักงานออกไป  สิ้นสุดวันที่  31</t>
  </si>
  <si>
    <t xml:space="preserve">                      ผลจากการแก้ไขรูปแบบและวัสดุก่อสร้าง  ทำให้ค่าก่อสร้างเพิ่มขึ้น,  ลดลงในแต่ละช่วงเวลาและบริษัทฯ </t>
  </si>
  <si>
    <t xml:space="preserve">               ความเสี่ยงเกี่ยวกับอัตราดอกเบี้ยเกิดจากการเปลี่ยนแปลงของอัตราดอกเบี้ยในตลาด ซึ่งมีผลกระทบต่อผลการ</t>
  </si>
  <si>
    <t xml:space="preserve">      22.3 ความเสี่ยงจากอัตราแลกเปลี่ยน</t>
  </si>
  <si>
    <t xml:space="preserve">               บริษัทฯ  มีลูกหนี้การค้าและเจ้าหนี้การค้าต่างประเทศจากการซื้อขายในจำนวนเงินที่น้อยมาก  โดยมิได้ทำ</t>
  </si>
  <si>
    <t xml:space="preserve">     สัญญาประกันความเสี่ยงไว้ล่วงหน้า เนื่องจากความเสี่ยงจะอยู่ในระดับต่ำจนไม่มีนัยสำคัญ</t>
  </si>
  <si>
    <t xml:space="preserve">     22.4 ความเสี่ยงด้านสินเชื่อ</t>
  </si>
  <si>
    <t xml:space="preserve">     โดยลูกหนี้การค้าส่วนใหญ่มีการค้าขายกันมาเป็นเวลานาน      จึงคาดว่าจะไม่เกิดความเสียหายอย่างเป็นสาระสำคัญ</t>
  </si>
  <si>
    <t xml:space="preserve">     การค้าและตั๋วเงินรับ   ดังนั้นความเสี่ยงที่อาจจะเกิดขึ้นได้บันทึกสำรองไว้ครบถ้วนแล้ว</t>
  </si>
  <si>
    <t xml:space="preserve">     22.5 มูลค่ายุติธรรม</t>
  </si>
  <si>
    <t xml:space="preserve">      เต็มใจที่จะแลกเปลี่ยนโดยมีการต่อรองที่เป็นอิสระและไม่มีส่วนเกี่ยวข้องกัน</t>
  </si>
  <si>
    <t xml:space="preserve">      แต่ละชนิดดังนี้</t>
  </si>
  <si>
    <t xml:space="preserve">      และเจ้าหนี้การค้า ลูกหนี้อื่นและเจ้าหนี้อื่น</t>
  </si>
  <si>
    <t xml:space="preserve">      ในระยะเวลาอันสั้น</t>
  </si>
  <si>
    <t>- 33 -</t>
  </si>
  <si>
    <t xml:space="preserve">     ในหลักทรัพย์ที่ไม่ใช่หลักทรัพย์ในความต้องการของตลาด มูลค่ายุติธรรมที่สามารถคำนวณได้อย่างมีเหตุผล คำนวณจาก</t>
  </si>
  <si>
    <t xml:space="preserve">      สินทรัพย์สุทธิของเงินลงทุนดังกล่าวซึ่งมีมูลค่าใกล้เคียงกับมูลค่าที่ปรากฎในงบดุล</t>
  </si>
  <si>
    <t xml:space="preserve">      ทางการเงินที่มีวันครบกำหนดที่ใกล้เคียงกัน</t>
  </si>
  <si>
    <t>จำนวนที่แสดง</t>
  </si>
  <si>
    <t>มูลค่ายุติธรรม</t>
  </si>
  <si>
    <t>ในงบดุล</t>
  </si>
  <si>
    <t>เงินลงทุนในตราสารหนี้</t>
  </si>
  <si>
    <t xml:space="preserve"> 23. การจัดประเภทรายการใหม่</t>
  </si>
  <si>
    <t>งบการเงิน สำหรับปีสิ้นสุดวันที่ 31 ธันวาคม 2546 ที่นำมาแสดงเปรียบเทียบได้จัดประเภทรายการใหม่ให้สอดคล้อง</t>
  </si>
  <si>
    <t>จัดประเภทที่ดิน  อาคารและอุปกรณ์ - สุทธิ จำนวน 18,974,962.78 บาท  เป็นสินทรัพย์ถาวรที่ไม่ใช้งาน - สุทธิ</t>
  </si>
  <si>
    <t xml:space="preserve">      2547 และ  2546     มีดังนี้</t>
  </si>
  <si>
    <t>ณ 30 มิถุนายน 2547         ณ 31 ธันวาคม 2546</t>
  </si>
  <si>
    <t>- 28 -</t>
  </si>
  <si>
    <t xml:space="preserve"> 20.1 กิจการที่มีรายการค้าระหว่างกัน ณ 31  ธันวาคม 2546 และ  มกราคม-ธันวาคม  2546</t>
  </si>
  <si>
    <t>ชื่อบริษัท</t>
  </si>
  <si>
    <t>ณ 31 ธันวาคม 2546</t>
  </si>
  <si>
    <t>มกราคม-ธันวาคม 2546</t>
  </si>
  <si>
    <t>ลำดับ</t>
  </si>
  <si>
    <t>ลักษณะ</t>
  </si>
  <si>
    <t>ลูกหนี้การค้า</t>
  </si>
  <si>
    <t>เจ้าหนี้การค้า</t>
  </si>
  <si>
    <t>ซื้อที่ดิน อาคาร</t>
  </si>
  <si>
    <t>ที่</t>
  </si>
  <si>
    <t>ความ</t>
  </si>
  <si>
    <t>และรายได้</t>
  </si>
  <si>
    <t>และค่าใช้จ่าย</t>
  </si>
  <si>
    <t>และอุปกรณ์/</t>
  </si>
  <si>
    <t>ขายสินค้า</t>
  </si>
  <si>
    <t>รายได้</t>
  </si>
  <si>
    <t>ซื้อสินค้า</t>
  </si>
  <si>
    <t>ค่าใช้จ่าย</t>
  </si>
  <si>
    <t>สัมพันธ์</t>
  </si>
  <si>
    <t>ค้างรับ</t>
  </si>
  <si>
    <t>ค้างจ่าย</t>
  </si>
  <si>
    <t>สิทธิการเช่า</t>
  </si>
  <si>
    <t xml:space="preserve"> เท็กซ์ไทล์เพรสทีจ</t>
  </si>
  <si>
    <t>A</t>
  </si>
  <si>
    <t xml:space="preserve"> ไทยเพรซิเดนท์ฟูดส์ </t>
  </si>
  <si>
    <t xml:space="preserve"> ไทยวาโก้ </t>
  </si>
  <si>
    <t xml:space="preserve"> ธนูลักษณ์</t>
  </si>
  <si>
    <t xml:space="preserve"> บูติคนิวซิตี้</t>
  </si>
  <si>
    <t xml:space="preserve"> ประชาอาภรณ์</t>
  </si>
  <si>
    <t xml:space="preserve"> แพนเอเซียฟุตแวร์</t>
  </si>
  <si>
    <t xml:space="preserve"> ฟาร์อีสท์ ดีดีบี </t>
  </si>
  <si>
    <t xml:space="preserve"> สหพัฒนพิบูล</t>
  </si>
  <si>
    <t xml:space="preserve"> สหพัฒนาอินเตอร์โฮลดิ้ง</t>
  </si>
  <si>
    <t xml:space="preserve"> เอส แอนด์ เจ อินเตอร์เนชั่น</t>
  </si>
  <si>
    <t xml:space="preserve"> แนล เอนเตอร์ไพรส์</t>
  </si>
  <si>
    <t xml:space="preserve"> โอ ซี ซี</t>
  </si>
  <si>
    <t xml:space="preserve"> บางกอกไนล่อน</t>
  </si>
  <si>
    <t xml:space="preserve"> แชมป์เอช</t>
  </si>
  <si>
    <t xml:space="preserve"> ไทยอาราอิ</t>
  </si>
  <si>
    <t xml:space="preserve"> บางกอกโตเกียว ซ็อคส์</t>
  </si>
  <si>
    <t>AB</t>
  </si>
  <si>
    <t xml:space="preserve"> มอลเทน (ไทยแลนด์) </t>
  </si>
  <si>
    <t xml:space="preserve"> ไลอ้อน (ประเทศไทย)</t>
  </si>
  <si>
    <t xml:space="preserve"> สหโคเจน (ชลบุรี)</t>
  </si>
  <si>
    <t xml:space="preserve"> สหชลผลพืช</t>
  </si>
  <si>
    <t xml:space="preserve"> สหเซวา</t>
  </si>
  <si>
    <t xml:space="preserve"> อินเตอร์เนชั่นแนล</t>
  </si>
  <si>
    <t xml:space="preserve"> แลบบอราทอรีส์</t>
  </si>
  <si>
    <t xml:space="preserve"> ฮูเวอร์อุตสาหกรรม (ประเทศไทย)</t>
  </si>
  <si>
    <t xml:space="preserve"> เค อาร์ เอส ลอจิสติคส์</t>
  </si>
  <si>
    <t xml:space="preserve"> ไทยคิวพี</t>
  </si>
  <si>
    <t xml:space="preserve"> INTERNATIONAL COMMERCIAL</t>
  </si>
  <si>
    <t xml:space="preserve">  COORDINATION (HONG KONG)(ICCHK)</t>
  </si>
  <si>
    <t xml:space="preserve"> อินเตอร์เนชั่นแนล คอม</t>
  </si>
  <si>
    <t xml:space="preserve"> เมอร์เชียล โคออร์ดิเนชั่น</t>
  </si>
  <si>
    <t xml:space="preserve"> ไข่ ไอ.ที. เซอร์วิส </t>
  </si>
  <si>
    <t>B</t>
  </si>
  <si>
    <t>รับรองว่าถูกต้อง</t>
  </si>
  <si>
    <t>………………………….………….กรรมการ      …………………………….…….กรรมการ</t>
  </si>
  <si>
    <t>- 29 -</t>
  </si>
  <si>
    <t xml:space="preserve">               14,623</t>
  </si>
  <si>
    <t xml:space="preserve">            รายได้จากการขายอสังหาริมทรัพย์ อาคารชุดแล้วเสร็จพร้อมขาย รับรู้เป็นรายได้ตามวิธีค่างวดที่ถึงกำหนดชำระ     </t>
  </si>
  <si>
    <t xml:space="preserve">            รายได้ดอกเบี้ยรับจากสัญญาเช่าการเงิน บันทึกเป็นรายได้ตามจำนวนงวดการผ่อนชำระ  โดยวิธีผลรวมของมูลค่า</t>
  </si>
  <si>
    <t xml:space="preserve">            รายได้อื่นและค่าใช้จ่ายรับรู้ตามเกณฑ์คงค้าง</t>
  </si>
  <si>
    <t xml:space="preserve">            เครื่องคอมพิวเตอร์ที่ซื้อตั้งแต่ปี 2526 ถึงปี 2545 คำนวณโดยวิธี Sum of Year's Digits Method โดยที่อายุการใช้งาน</t>
  </si>
  <si>
    <t xml:space="preserve">            บริษัทฯ บันทึกหุ้นสามัญของบริษัทที่ซื้อคืนกลับมาด้วยวิธีราคาทุน  </t>
  </si>
  <si>
    <t xml:space="preserve">              ไม่มีการแสดงกำไรต่อหุ้นปรับลดสำหรับปี  2547 และ 2546 เนื่องจากบริษัทฯ ไม่มีหุ้นสามัญเทียบเท่า</t>
  </si>
  <si>
    <t xml:space="preserve">                                                รวม</t>
  </si>
  <si>
    <t xml:space="preserve">              ณ  วันที่ 31 ธันวาคม 2547 และ 2546  บริษัทฯ ลงทุนในเงินฝากออมทรัพย์ประเภท  Gold Saving  กับธนาคาร</t>
  </si>
  <si>
    <t>(หัก)  ค่าเผื่อสินค้าลดมูลค่า</t>
  </si>
  <si>
    <t>สินค้าซื้อมาขายไป - สุทธิ</t>
  </si>
  <si>
    <t xml:space="preserve">     ทรัพย์สินที่มีมูลค่าสุทธิคงเหลือต่อรายการตามบัญชี 1.00 บาท ซึ่งยังใช้งานได้</t>
  </si>
  <si>
    <t xml:space="preserve">            คงเหลือ</t>
  </si>
  <si>
    <t xml:space="preserve"> ต่างจังหวัดใช้ราคาประเมินของสำนักงานที่ดิน  ดังรายละเอียด</t>
  </si>
  <si>
    <t xml:space="preserve"> ในเขตกรุงเทพมหานครและปริมณฑล   ใช้ราคาประเมินของผู้ประเมินอิสระ    ครั้งที่ 2 - 4   เป็นสินทรัพย์ในเขต กรุงเทพมหานครและ</t>
  </si>
  <si>
    <t xml:space="preserve">                  ตามมติของที่ประชุมสามัญผู้ถือหุ้นครั้งที่  39  ประจำปี  2547   เมื่อวันที่  26  เมษายน  2547   อนุมัติให้จ่ายเงินปันผลจาก</t>
  </si>
  <si>
    <t xml:space="preserve">      2546     มีผลให้จำนวนหุ้นที่ออกและเรียกชำระแล้วของบริษัท    เพิ่มขึ้นจาก 29,063,373  หุ้น  เป็น  290,633,730  หุ้น</t>
  </si>
  <si>
    <t xml:space="preserve">                      เงินปันผลจ่ายปี 2546</t>
  </si>
  <si>
    <t xml:space="preserve">                      ตามมติของที่ประชุมสามัญผู้ถือหุ้นครั้งที่  38  ประจำปี  2546   เมื่อวันที่  21  เมษายน 2546    อนุมัติให้จ่าย</t>
  </si>
  <si>
    <t xml:space="preserve">                      B  บริษัทที่มีการลงทุนในหุ้นสามัญ</t>
  </si>
  <si>
    <t xml:space="preserve">     ด้วยเหตุนี้ผลที่เกิดขึ้นจริงในภายหลังจึงอาจแตกต่างไปจากจำนวนที่ประมาณไว้</t>
  </si>
  <si>
    <t xml:space="preserve">     รายการบัญชีบางรายการ         ซึ่งมีผลกระทบต่อจำนวนเงินที่แสดงในงบการเงินและหมายเหตุประกอบงบการเงิน</t>
  </si>
</sst>
</file>

<file path=xl/styles.xml><?xml version="1.0" encoding="utf-8"?>
<styleSheet xmlns="http://schemas.openxmlformats.org/spreadsheetml/2006/main">
  <numFmts count="18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_(\฿* t#,##0_);_(\฿* \(t#,##0\);_(\฿* &quot;-&quot;_);_(@_)"/>
    <numFmt numFmtId="215" formatCode="\฿t#,##0_);\(\฿t#,##0\)"/>
    <numFmt numFmtId="216" formatCode="\฿t#,##0_);[Red]\(\฿t#,##0\)"/>
    <numFmt numFmtId="217" formatCode="_(* #,##0.000_);_(* \(#,##0.000\);_(* &quot;-&quot;??_);_(@_)"/>
    <numFmt numFmtId="218" formatCode="_(* #,##0.0_);_(* \(#,##0.0\);_(* &quot;-&quot;??_);_(@_)"/>
    <numFmt numFmtId="219" formatCode="_(* #,##0_);_(* \(#,##0\);_(* &quot;-&quot;??_);_(@_)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&quot;N$&quot;#,##0_);\(&quot;N$&quot;#,##0\)"/>
    <numFmt numFmtId="227" formatCode="&quot;N$&quot;#,##0_);[Red]\(&quot;N$&quot;#,##0\)"/>
    <numFmt numFmtId="228" formatCode="&quot;N$&quot;#,##0.00_);\(&quot;N$&quot;#,##0.00\)"/>
    <numFmt numFmtId="229" formatCode="&quot;N$&quot;#,##0.00_);[Red]\(&quot;N$&quot;#,##0.00\)"/>
    <numFmt numFmtId="230" formatCode="_(&quot;N$&quot;* #,##0_);_(&quot;N$&quot;* \(#,##0\);_(&quot;N$&quot;* &quot;-&quot;_);_(@_)"/>
    <numFmt numFmtId="231" formatCode="_(&quot;N$&quot;* #,##0.00_);_(&quot;N$&quot;* \(#,##0.00\);_(&quot;N$&quot;* &quot;-&quot;??_);_(@_)"/>
    <numFmt numFmtId="232" formatCode="0.0"/>
    <numFmt numFmtId="233" formatCode="#,##0.0"/>
    <numFmt numFmtId="234" formatCode="mmmm\ d\,\ yyyy"/>
    <numFmt numFmtId="235" formatCode="mm/dd/yy"/>
    <numFmt numFmtId="236" formatCode="#,##0.00000"/>
    <numFmt numFmtId="237" formatCode="&quot;$&quot;#,##0.000_);\(&quot;$&quot;#,##0.00\)"/>
    <numFmt numFmtId="238" formatCode="0.0%"/>
    <numFmt numFmtId="239" formatCode="&quot;$&quot;#,##0.0000_);\(&quot;$&quot;#,##0.000\)"/>
    <numFmt numFmtId="240" formatCode="&quot;$&quot;#,##0"/>
    <numFmt numFmtId="241" formatCode="&quot;$&quot;#,##0.0000"/>
    <numFmt numFmtId="242" formatCode="&quot;$&quot;#,##0.000"/>
    <numFmt numFmtId="243" formatCode="&quot;$&quot;#,##0.00_);\(&quot;$&quot;#,##0.0\)"/>
    <numFmt numFmtId="244" formatCode="&quot;$&quot;#,##0.0000_);\(&quot;$&quot;#,##0.0000\)"/>
    <numFmt numFmtId="245" formatCode="&quot;$&quot;#,##0.00000_);\(&quot;$&quot;#,##0.00000\)"/>
    <numFmt numFmtId="246" formatCode="&quot;$&quot;#,##0.00000"/>
    <numFmt numFmtId="247" formatCode="&quot;$&quot;#,##0.0"/>
    <numFmt numFmtId="248" formatCode="&quot;$&quot;#,##0.00"/>
    <numFmt numFmtId="249" formatCode="_(&quot;$&quot;* #,##0.000_);_(&quot;$&quot;* \(#,##0.000\);_(&quot;$&quot;* &quot;-&quot;??_);_(@_)"/>
    <numFmt numFmtId="250" formatCode="_(&quot;$&quot;* #,##0.0000_);_(&quot;$&quot;* \(#,##0.0000\);_(&quot;$&quot;* &quot;-&quot;??_);_(@_)"/>
    <numFmt numFmtId="251" formatCode="_(&quot;$&quot;* #,##0.00000_);_(&quot;$&quot;* \(#,##0.00000\);_(&quot;$&quot;* &quot;-&quot;??_);_(@_)"/>
    <numFmt numFmtId="252" formatCode="###0"/>
    <numFmt numFmtId="253" formatCode="###0.00"/>
    <numFmt numFmtId="254" formatCode="\+###0"/>
    <numFmt numFmtId="255" formatCode="\+###0.00"/>
    <numFmt numFmtId="256" formatCode="#,##0.#####"/>
    <numFmt numFmtId="257" formatCode="\+#,##0"/>
    <numFmt numFmtId="258" formatCode="\+#,##0.00"/>
    <numFmt numFmtId="259" formatCode="0,000"/>
    <numFmt numFmtId="260" formatCode="0,000.00"/>
    <numFmt numFmtId="261" formatCode="\+0,000"/>
    <numFmt numFmtId="262" formatCode="\+0,000.00"/>
    <numFmt numFmtId="263" formatCode="&quot;$&quot;#,##0;\(&quot;$&quot;#,##0\)"/>
    <numFmt numFmtId="264" formatCode="&quot;$&quot;#,##0.00;\(&quot;$&quot;#,##0.00\)"/>
    <numFmt numFmtId="265" formatCode="\+&quot;$&quot;#,##0"/>
    <numFmt numFmtId="266" formatCode="\+&quot;$&quot;#,##0.00"/>
    <numFmt numFmtId="267" formatCode="##0%"/>
    <numFmt numFmtId="268" formatCode="##0.00%"/>
    <numFmt numFmtId="269" formatCode="\+##0%"/>
    <numFmt numFmtId="270" formatCode="\+##0.00"/>
    <numFmt numFmtId="271" formatCode="mm/dd"/>
    <numFmt numFmtId="272" formatCode="mmm\-yyyy"/>
    <numFmt numFmtId="273" formatCode="dd\-mmm\-yyyy"/>
    <numFmt numFmtId="274" formatCode="yyyy\-mm\-dd"/>
    <numFmt numFmtId="275" formatCode="mm/dd/yy\ hh:mm\ AM/PM"/>
    <numFmt numFmtId="276" formatCode="mm/dd/yy\ hh:mm:ss"/>
    <numFmt numFmtId="277" formatCode="hh:mm\ AM/PM"/>
    <numFmt numFmtId="278" formatCode="m/d/yyyy"/>
    <numFmt numFmtId="279" formatCode="m/d/yyyy\ h:mm:ss\ AM/PM"/>
    <numFmt numFmtId="280" formatCode="_(* #,##0.0_);_(* \(#,##0.0\);_(* &quot;-&quot;?_);_(@_)"/>
    <numFmt numFmtId="281" formatCode="&quot;R&quot;\ #,##0;&quot;R&quot;\ \-#,##0"/>
    <numFmt numFmtId="282" formatCode="&quot;R&quot;\ #,##0;[Red]&quot;R&quot;\ \-#,##0"/>
    <numFmt numFmtId="283" formatCode="&quot;R&quot;\ #,##0.00;&quot;R&quot;\ \-#,##0.00"/>
    <numFmt numFmtId="284" formatCode="&quot;R&quot;\ #,##0.00;[Red]&quot;R&quot;\ \-#,##0.00"/>
    <numFmt numFmtId="285" formatCode="_ &quot;R&quot;\ * #,##0_ ;_ &quot;R&quot;\ * \-#,##0_ ;_ &quot;R&quot;\ * &quot;-&quot;_ ;_ @_ "/>
    <numFmt numFmtId="286" formatCode="_ * #,##0_ ;_ * \-#,##0_ ;_ * &quot;-&quot;_ ;_ @_ "/>
    <numFmt numFmtId="287" formatCode="_ &quot;R&quot;\ * #,##0.00_ ;_ &quot;R&quot;\ * \-#,##0.00_ ;_ &quot;R&quot;\ * &quot;-&quot;??_ ;_ @_ "/>
    <numFmt numFmtId="288" formatCode="_ * #,##0.00_ ;_ * \-#,##0.00_ ;_ * &quot;-&quot;??_ ;_ @_ "/>
    <numFmt numFmtId="289" formatCode="_-* #,##0.0_-;\-* #,##0.0_-;_-* &quot;-&quot;??_-;_-@_-"/>
    <numFmt numFmtId="290" formatCode="_-* #,##0_-;\-* #,##0_-;_-* &quot;-&quot;??_-;_-@_-"/>
    <numFmt numFmtId="291" formatCode="#,##0.000"/>
    <numFmt numFmtId="292" formatCode="#,##0;\(#,##0\)"/>
    <numFmt numFmtId="293" formatCode="&quot;ฃ&quot;#,##0;\-&quot;ฃ&quot;#,##0"/>
    <numFmt numFmtId="294" formatCode="&quot;ฃ&quot;#,##0;[Red]\-&quot;ฃ&quot;#,##0"/>
    <numFmt numFmtId="295" formatCode="&quot;ฃ&quot;#,##0.00;\-&quot;ฃ&quot;#,##0.00"/>
    <numFmt numFmtId="296" formatCode="&quot;ฃ&quot;#,##0.00;[Red]\-&quot;ฃ&quot;#,##0.00"/>
    <numFmt numFmtId="297" formatCode="_-&quot;ฃ&quot;* #,##0_-;\-&quot;ฃ&quot;* #,##0_-;_-&quot;ฃ&quot;* &quot;-&quot;_-;_-@_-"/>
    <numFmt numFmtId="298" formatCode="_-&quot;ฃ&quot;* #,##0.00_-;\-&quot;ฃ&quot;* #,##0.00_-;_-&quot;ฃ&quot;* &quot;-&quot;??_-;_-@_-"/>
    <numFmt numFmtId="299" formatCode="#,##0.0_);[Red]\(#,##0.0\)"/>
    <numFmt numFmtId="300" formatCode="#,##0.0;[Red]\-#,##0.0"/>
    <numFmt numFmtId="301" formatCode="#,##0.000;[Red]\-#,##0.000"/>
    <numFmt numFmtId="302" formatCode="#,##0.000_);[Red]\(#,##0.000\)"/>
    <numFmt numFmtId="303" formatCode="#,##0.0000;[Red]\-#,##0.0000"/>
    <numFmt numFmtId="304" formatCode="0.000%"/>
    <numFmt numFmtId="305" formatCode="###0_);[Red]\(###0\)"/>
    <numFmt numFmtId="306" formatCode="###0.0_);[Red]\(###0.0\)"/>
    <numFmt numFmtId="307" formatCode="###0.00_);[Red]\(###0.00\)"/>
    <numFmt numFmtId="308" formatCode="###0.000_);[Red]\(###0.000\)"/>
    <numFmt numFmtId="309" formatCode="###0.0000_);[Red]\(###0.0000\)"/>
    <numFmt numFmtId="310" formatCode="###0;[Red]\-###0"/>
    <numFmt numFmtId="311" formatCode="#,##0.00000;[Red]\-#,##0.00000"/>
    <numFmt numFmtId="312" formatCode="#,##0.000000;[Red]\-#,##0.000000"/>
    <numFmt numFmtId="313" formatCode="#,##0.0000000;[Red]\-#,##0.0000000"/>
    <numFmt numFmtId="314" formatCode="#,##0.00000000;[Red]\-#,##0.00000000"/>
    <numFmt numFmtId="315" formatCode="#,##0.000000000;[Red]\-#,##0.000000000"/>
    <numFmt numFmtId="316" formatCode="#,##0.0000000000;[Red]\-#,##0.0000000000"/>
    <numFmt numFmtId="317" formatCode="#,##0.00000000000;[Red]\-#,##0.00000000000"/>
    <numFmt numFmtId="318" formatCode="###0.0;[Red]\-###0.0"/>
    <numFmt numFmtId="319" formatCode="###0.00;[Red]\-###0.00"/>
    <numFmt numFmtId="320" formatCode="#,##0.0000_);[Red]\(#,##0.0000\)"/>
    <numFmt numFmtId="321" formatCode="0.0000%"/>
    <numFmt numFmtId="322" formatCode="0.00000%"/>
    <numFmt numFmtId="323" formatCode="0.000000%"/>
    <numFmt numFmtId="324" formatCode="#,##0.0000"/>
    <numFmt numFmtId="325" formatCode="#,##0.000000"/>
    <numFmt numFmtId="326" formatCode="###0.000;[Red]\-###0.000"/>
    <numFmt numFmtId="327" formatCode="###0.0000;[Red]\-###0.0000"/>
    <numFmt numFmtId="328" formatCode="#,##0.00000_);[Red]\(#,##0.00000\)"/>
    <numFmt numFmtId="329" formatCode="#,##0.0000000"/>
    <numFmt numFmtId="330" formatCode="0.000000000"/>
    <numFmt numFmtId="331" formatCode="0.0000000000"/>
    <numFmt numFmtId="332" formatCode="0_)"/>
    <numFmt numFmtId="333" formatCode="0.00_)"/>
    <numFmt numFmtId="334" formatCode="#,##0.000000_);[Red]\(#,##0.000000\)"/>
    <numFmt numFmtId="335" formatCode="#,##0.000_);\(#,##0.000\)"/>
    <numFmt numFmtId="336" formatCode="#,##0.0000_);\(#,##0.0000\)"/>
    <numFmt numFmtId="337" formatCode="###0.00000_);[Red]\(###0.00000\)"/>
    <numFmt numFmtId="338" formatCode="###0.000000_);[Red]\(###0.000000\)"/>
    <numFmt numFmtId="339" formatCode="###0.0000000_);[Red]\(###0.0000000\)"/>
    <numFmt numFmtId="340" formatCode="###0.00000000_);[Red]\(###0.00000000\)"/>
    <numFmt numFmtId="341" formatCode="0.0_)"/>
    <numFmt numFmtId="342" formatCode="#,##0.0_);\(#,##0.0\)"/>
    <numFmt numFmtId="343" formatCode="_(&quot;$&quot;* #,##0.0_);_(&quot;$&quot;* \(#,##0.0\);_(&quot;$&quot;* &quot;-&quot;??_);_(@_)"/>
    <numFmt numFmtId="344" formatCode="_(&quot;$&quot;* #,##0_);_(&quot;$&quot;* \(#,##0\);_(&quot;$&quot;* &quot;-&quot;??_);_(@_)"/>
    <numFmt numFmtId="345" formatCode="General_)"/>
    <numFmt numFmtId="346" formatCode="#,##0.00000000"/>
    <numFmt numFmtId="347" formatCode="0%;\(0%\)"/>
    <numFmt numFmtId="348" formatCode="#,###.0_);\(#,##0.0\)"/>
    <numFmt numFmtId="349" formatCode="##,##0.0_);\(#,##0.0\)"/>
    <numFmt numFmtId="350" formatCode="#,##0\)"/>
    <numFmt numFmtId="351" formatCode="0.0%;\(0.0%\)"/>
    <numFmt numFmtId="352" formatCode="#,##0.0000_)"/>
    <numFmt numFmtId="353" formatCode="0\);"/>
    <numFmt numFmtId="354" formatCode="##,##0.000_);\(#,##0.000\)"/>
    <numFmt numFmtId="355" formatCode="#,##0;[Red]\(#,##0\)"/>
    <numFmt numFmtId="356" formatCode="#,##0.00;[Red]\(#,##0.00\)"/>
    <numFmt numFmtId="357" formatCode="##,##0.00_);\(#,##0.00\)"/>
    <numFmt numFmtId="358" formatCode=";;;"/>
    <numFmt numFmtId="359" formatCode="#,##0.0_);\(#,##0.00\)"/>
    <numFmt numFmtId="360" formatCode="#,##0.00000_);\(#,##0.00000\)"/>
  </numFmts>
  <fonts count="32">
    <font>
      <sz val="14"/>
      <name val="AngsanaUPC"/>
      <family val="0"/>
    </font>
    <font>
      <sz val="10"/>
      <name val="MS Sans Serif"/>
      <family val="0"/>
    </font>
    <font>
      <sz val="10"/>
      <name val="Arial"/>
      <family val="0"/>
    </font>
    <font>
      <sz val="14"/>
      <name val="CordiaUPC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sz val="14"/>
      <name val="Cordia New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6"/>
      <color indexed="10"/>
      <name val="AngsanaUPC"/>
      <family val="1"/>
    </font>
    <font>
      <b/>
      <sz val="16"/>
      <name val="AngsanaUPC"/>
      <family val="1"/>
    </font>
    <font>
      <b/>
      <sz val="12"/>
      <name val="CordiaUPC"/>
      <family val="2"/>
    </font>
    <font>
      <sz val="12"/>
      <name val="CordiaUPC"/>
      <family val="2"/>
    </font>
    <font>
      <sz val="7"/>
      <name val="CordiaUPC"/>
      <family val="2"/>
    </font>
    <font>
      <sz val="9"/>
      <name val="CordiaUPC"/>
      <family val="2"/>
    </font>
    <font>
      <b/>
      <sz val="15"/>
      <name val="AngsanaUPC"/>
      <family val="1"/>
    </font>
    <font>
      <u val="single"/>
      <sz val="16"/>
      <name val="AngsanaUPC"/>
      <family val="1"/>
    </font>
    <font>
      <u val="double"/>
      <sz val="16"/>
      <name val="AngsanaUPC"/>
      <family val="1"/>
    </font>
    <font>
      <sz val="14"/>
      <color indexed="10"/>
      <name val="AngsanaUPC"/>
      <family val="1"/>
    </font>
    <font>
      <sz val="15"/>
      <color indexed="58"/>
      <name val="AngsanaUPC"/>
      <family val="1"/>
    </font>
    <font>
      <sz val="15"/>
      <color indexed="10"/>
      <name val="AngsanaUPC"/>
      <family val="1"/>
    </font>
    <font>
      <sz val="14"/>
      <color indexed="58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294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97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98" fontId="2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33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2">
      <alignment/>
      <protection/>
    </xf>
    <xf numFmtId="0" fontId="1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0" borderId="2">
      <alignment/>
      <protection/>
    </xf>
    <xf numFmtId="0" fontId="11" fillId="0" borderId="0">
      <alignment/>
      <protection/>
    </xf>
    <xf numFmtId="0" fontId="2" fillId="0" borderId="0">
      <alignment wrapText="1"/>
      <protection/>
    </xf>
    <xf numFmtId="0" fontId="2" fillId="0" borderId="0" applyBorder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 applyBorder="0">
      <alignment/>
      <protection/>
    </xf>
    <xf numFmtId="0" fontId="1" fillId="0" borderId="0">
      <alignment/>
      <protection/>
    </xf>
    <xf numFmtId="333" fontId="1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 locked="0"/>
    </xf>
    <xf numFmtId="0" fontId="2" fillId="0" borderId="0" applyBorder="0">
      <alignment/>
      <protection/>
    </xf>
    <xf numFmtId="3" fontId="1" fillId="0" borderId="0">
      <alignment/>
      <protection/>
    </xf>
    <xf numFmtId="345" fontId="1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</cellStyleXfs>
  <cellXfs count="817">
    <xf numFmtId="0" fontId="0" fillId="0" borderId="0" xfId="0" applyAlignment="1">
      <alignment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0" fontId="14" fillId="0" borderId="3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57" fontId="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0" xfId="0" applyFont="1" applyAlignment="1" quotePrefix="1">
      <alignment horizontal="centerContinuous" vertical="center"/>
    </xf>
    <xf numFmtId="0" fontId="14" fillId="0" borderId="0" xfId="0" applyFont="1" applyAlignment="1" quotePrefix="1">
      <alignment horizontal="centerContinuous" vertical="center" shrinkToFit="1"/>
    </xf>
    <xf numFmtId="0" fontId="14" fillId="0" borderId="0" xfId="0" applyFont="1" applyAlignment="1">
      <alignment/>
    </xf>
    <xf numFmtId="0" fontId="14" fillId="0" borderId="0" xfId="0" applyFont="1" applyAlignment="1">
      <alignment shrinkToFit="1"/>
    </xf>
    <xf numFmtId="357" fontId="14" fillId="0" borderId="0" xfId="0" applyNumberFormat="1" applyFont="1" applyAlignment="1">
      <alignment shrinkToFit="1"/>
    </xf>
    <xf numFmtId="0" fontId="14" fillId="0" borderId="9" xfId="0" applyFont="1" applyBorder="1" applyAlignment="1">
      <alignment shrinkToFit="1"/>
    </xf>
    <xf numFmtId="357" fontId="14" fillId="0" borderId="5" xfId="0" applyNumberFormat="1" applyFont="1" applyBorder="1" applyAlignment="1">
      <alignment horizontal="centerContinuous" shrinkToFit="1"/>
    </xf>
    <xf numFmtId="357" fontId="14" fillId="0" borderId="3" xfId="0" applyNumberFormat="1" applyFont="1" applyBorder="1" applyAlignment="1">
      <alignment horizontal="centerContinuous" shrinkToFit="1"/>
    </xf>
    <xf numFmtId="357" fontId="14" fillId="0" borderId="10" xfId="0" applyNumberFormat="1" applyFont="1" applyBorder="1" applyAlignment="1">
      <alignment horizontal="centerContinuous" shrinkToFit="1"/>
    </xf>
    <xf numFmtId="0" fontId="14" fillId="0" borderId="6" xfId="0" applyFont="1" applyBorder="1" applyAlignment="1">
      <alignment horizontal="center" shrinkToFit="1"/>
    </xf>
    <xf numFmtId="357" fontId="14" fillId="0" borderId="6" xfId="0" applyNumberFormat="1" applyFont="1" applyBorder="1" applyAlignment="1">
      <alignment horizontal="center" shrinkToFit="1"/>
    </xf>
    <xf numFmtId="357" fontId="14" fillId="0" borderId="9" xfId="0" applyNumberFormat="1" applyFont="1" applyBorder="1" applyAlignment="1">
      <alignment shrinkToFit="1"/>
    </xf>
    <xf numFmtId="0" fontId="14" fillId="0" borderId="6" xfId="0" applyFont="1" applyBorder="1" applyAlignment="1">
      <alignment shrinkToFit="1"/>
    </xf>
    <xf numFmtId="357" fontId="14" fillId="0" borderId="6" xfId="0" applyNumberFormat="1" applyFont="1" applyBorder="1" applyAlignment="1">
      <alignment shrinkToFi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shrinkToFit="1"/>
    </xf>
    <xf numFmtId="0" fontId="14" fillId="0" borderId="1" xfId="0" applyFont="1" applyBorder="1" applyAlignment="1">
      <alignment horizontal="center" shrinkToFit="1"/>
    </xf>
    <xf numFmtId="357" fontId="14" fillId="0" borderId="1" xfId="0" applyNumberFormat="1" applyFont="1" applyBorder="1" applyAlignment="1">
      <alignment shrinkToFit="1"/>
    </xf>
    <xf numFmtId="357" fontId="14" fillId="0" borderId="1" xfId="0" applyNumberFormat="1" applyFont="1" applyBorder="1" applyAlignment="1" quotePrefix="1">
      <alignment shrinkToFit="1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shrinkToFit="1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shrinkToFit="1"/>
    </xf>
    <xf numFmtId="0" fontId="14" fillId="0" borderId="7" xfId="0" applyFont="1" applyBorder="1" applyAlignment="1">
      <alignment horizontal="center" shrinkToFit="1"/>
    </xf>
    <xf numFmtId="357" fontId="14" fillId="0" borderId="7" xfId="0" applyNumberFormat="1" applyFont="1" applyBorder="1" applyAlignment="1">
      <alignment shrinkToFit="1"/>
    </xf>
    <xf numFmtId="0" fontId="14" fillId="0" borderId="11" xfId="0" applyFont="1" applyBorder="1" applyAlignment="1">
      <alignment shrinkToFit="1"/>
    </xf>
    <xf numFmtId="193" fontId="14" fillId="0" borderId="7" xfId="0" applyNumberFormat="1" applyFont="1" applyBorder="1" applyAlignment="1">
      <alignment shrinkToFit="1"/>
    </xf>
    <xf numFmtId="0" fontId="14" fillId="0" borderId="5" xfId="0" applyFont="1" applyBorder="1" applyAlignment="1">
      <alignment shrinkToFit="1"/>
    </xf>
    <xf numFmtId="0" fontId="14" fillId="0" borderId="1" xfId="0" applyFont="1" applyFill="1" applyBorder="1" applyAlignment="1">
      <alignment horizontal="center" shrinkToFit="1"/>
    </xf>
    <xf numFmtId="193" fontId="14" fillId="0" borderId="1" xfId="0" applyNumberFormat="1" applyFont="1" applyBorder="1" applyAlignment="1">
      <alignment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shrinkToFit="1"/>
    </xf>
    <xf numFmtId="193" fontId="14" fillId="0" borderId="1" xfId="0" applyNumberFormat="1" applyFont="1" applyFill="1" applyBorder="1" applyAlignment="1" applyProtection="1">
      <alignment vertical="center" shrinkToFit="1"/>
      <protection locked="0"/>
    </xf>
    <xf numFmtId="193" fontId="15" fillId="0" borderId="0" xfId="0" applyNumberFormat="1" applyFont="1" applyAlignment="1">
      <alignment shrinkToFit="1"/>
    </xf>
    <xf numFmtId="0" fontId="0" fillId="0" borderId="0" xfId="0" applyBorder="1" applyAlignment="1">
      <alignment shrinkToFit="1"/>
    </xf>
    <xf numFmtId="0" fontId="14" fillId="0" borderId="8" xfId="0" applyFont="1" applyBorder="1" applyAlignment="1">
      <alignment shrinkToFit="1"/>
    </xf>
    <xf numFmtId="0" fontId="14" fillId="0" borderId="9" xfId="0" applyFont="1" applyFill="1" applyBorder="1" applyAlignment="1">
      <alignment horizontal="center" shrinkToFit="1"/>
    </xf>
    <xf numFmtId="193" fontId="14" fillId="0" borderId="9" xfId="0" applyNumberFormat="1" applyFont="1" applyBorder="1" applyAlignment="1">
      <alignment shrinkToFit="1"/>
    </xf>
    <xf numFmtId="0" fontId="14" fillId="0" borderId="0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 shrinkToFit="1"/>
    </xf>
    <xf numFmtId="357" fontId="14" fillId="0" borderId="0" xfId="0" applyNumberFormat="1" applyFont="1" applyBorder="1" applyAlignment="1">
      <alignment shrinkToFit="1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shrinkToFi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4" fillId="0" borderId="12" xfId="0" applyFont="1" applyBorder="1" applyAlignment="1">
      <alignment shrinkToFit="1"/>
    </xf>
    <xf numFmtId="0" fontId="14" fillId="0" borderId="13" xfId="0" applyFont="1" applyBorder="1" applyAlignment="1">
      <alignment shrinkToFit="1"/>
    </xf>
    <xf numFmtId="0" fontId="14" fillId="0" borderId="12" xfId="0" applyFont="1" applyBorder="1" applyAlignment="1">
      <alignment horizontal="center" shrinkToFit="1"/>
    </xf>
    <xf numFmtId="0" fontId="14" fillId="0" borderId="14" xfId="0" applyFont="1" applyBorder="1" applyAlignment="1" applyProtection="1">
      <alignment horizontal="center" shrinkToFit="1"/>
      <protection/>
    </xf>
    <xf numFmtId="193" fontId="14" fillId="0" borderId="6" xfId="0" applyNumberFormat="1" applyFont="1" applyBorder="1" applyAlignment="1" applyProtection="1">
      <alignment shrinkToFit="1"/>
      <protection/>
    </xf>
    <xf numFmtId="43" fontId="14" fillId="0" borderId="7" xfId="0" applyFont="1" applyBorder="1" applyAlignment="1" applyProtection="1">
      <alignment shrinkToFit="1"/>
      <protection/>
    </xf>
    <xf numFmtId="0" fontId="14" fillId="0" borderId="3" xfId="0" applyFont="1" applyBorder="1" applyAlignment="1" applyProtection="1">
      <alignment horizontal="center" shrinkToFit="1"/>
      <protection/>
    </xf>
    <xf numFmtId="43" fontId="14" fillId="0" borderId="15" xfId="0" applyNumberFormat="1" applyFont="1" applyBorder="1" applyAlignment="1" applyProtection="1">
      <alignment shrinkToFit="1"/>
      <protection/>
    </xf>
    <xf numFmtId="43" fontId="14" fillId="0" borderId="15" xfId="0" applyNumberFormat="1" applyFont="1" applyFill="1" applyBorder="1" applyAlignment="1" applyProtection="1">
      <alignment shrinkToFi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357" fontId="17" fillId="0" borderId="0" xfId="0" applyNumberFormat="1" applyFont="1" applyAlignment="1">
      <alignment horizontal="right"/>
    </xf>
    <xf numFmtId="357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 horizontal="center"/>
    </xf>
    <xf numFmtId="357" fontId="17" fillId="0" borderId="9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357" fontId="17" fillId="0" borderId="6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357" fontId="17" fillId="0" borderId="7" xfId="0" applyNumberFormat="1" applyFont="1" applyBorder="1" applyAlignment="1">
      <alignment horizontal="center"/>
    </xf>
    <xf numFmtId="0" fontId="17" fillId="0" borderId="9" xfId="0" applyFont="1" applyBorder="1" applyAlignment="1">
      <alignment/>
    </xf>
    <xf numFmtId="357" fontId="17" fillId="0" borderId="9" xfId="0" applyNumberFormat="1" applyFont="1" applyBorder="1" applyAlignment="1">
      <alignment/>
    </xf>
    <xf numFmtId="357" fontId="17" fillId="0" borderId="9" xfId="0" applyNumberFormat="1" applyFont="1" applyBorder="1" applyAlignment="1">
      <alignment/>
    </xf>
    <xf numFmtId="0" fontId="17" fillId="0" borderId="6" xfId="0" applyFont="1" applyBorder="1" applyAlignment="1">
      <alignment/>
    </xf>
    <xf numFmtId="0" fontId="18" fillId="0" borderId="6" xfId="0" applyFont="1" applyBorder="1" applyAlignment="1">
      <alignment horizontal="center" vertical="center"/>
    </xf>
    <xf numFmtId="357" fontId="17" fillId="0" borderId="6" xfId="0" applyNumberFormat="1" applyFont="1" applyBorder="1" applyAlignment="1">
      <alignment/>
    </xf>
    <xf numFmtId="357" fontId="17" fillId="0" borderId="6" xfId="0" applyNumberFormat="1" applyFont="1" applyBorder="1" applyAlignment="1">
      <alignment/>
    </xf>
    <xf numFmtId="0" fontId="17" fillId="0" borderId="7" xfId="0" applyFont="1" applyBorder="1" applyAlignment="1">
      <alignment/>
    </xf>
    <xf numFmtId="357" fontId="17" fillId="0" borderId="7" xfId="0" applyNumberFormat="1" applyFont="1" applyBorder="1" applyAlignment="1">
      <alignment/>
    </xf>
    <xf numFmtId="357" fontId="17" fillId="0" borderId="7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shrinkToFit="1"/>
    </xf>
    <xf numFmtId="357" fontId="17" fillId="0" borderId="1" xfId="0" applyNumberFormat="1" applyFont="1" applyBorder="1" applyAlignment="1">
      <alignment/>
    </xf>
    <xf numFmtId="357" fontId="17" fillId="0" borderId="1" xfId="0" applyNumberFormat="1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8" xfId="0" applyFont="1" applyBorder="1" applyAlignment="1">
      <alignment/>
    </xf>
    <xf numFmtId="357" fontId="17" fillId="0" borderId="8" xfId="0" applyNumberFormat="1" applyFont="1" applyBorder="1" applyAlignment="1">
      <alignment/>
    </xf>
    <xf numFmtId="357" fontId="17" fillId="0" borderId="12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" xfId="0" applyFont="1" applyBorder="1" applyAlignment="1">
      <alignment/>
    </xf>
    <xf numFmtId="357" fontId="17" fillId="0" borderId="2" xfId="0" applyNumberFormat="1" applyFont="1" applyBorder="1" applyAlignment="1">
      <alignment/>
    </xf>
    <xf numFmtId="357" fontId="17" fillId="0" borderId="4" xfId="0" applyNumberFormat="1" applyFont="1" applyBorder="1" applyAlignment="1">
      <alignment/>
    </xf>
    <xf numFmtId="0" fontId="17" fillId="0" borderId="0" xfId="0" applyFont="1" applyBorder="1" applyAlignment="1">
      <alignment vertical="center"/>
    </xf>
    <xf numFmtId="357" fontId="17" fillId="0" borderId="16" xfId="0" applyNumberFormat="1" applyFont="1" applyBorder="1" applyAlignment="1">
      <alignment/>
    </xf>
    <xf numFmtId="357" fontId="17" fillId="0" borderId="16" xfId="0" applyNumberFormat="1" applyFont="1" applyBorder="1" applyAlignment="1">
      <alignment/>
    </xf>
    <xf numFmtId="0" fontId="17" fillId="0" borderId="0" xfId="0" applyFont="1" applyAlignment="1">
      <alignment vertical="center"/>
    </xf>
    <xf numFmtId="357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232" fontId="17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43" fontId="18" fillId="0" borderId="0" xfId="0" applyFont="1" applyAlignment="1">
      <alignment vertical="center"/>
    </xf>
    <xf numFmtId="0" fontId="14" fillId="0" borderId="0" xfId="0" applyFont="1" applyAlignment="1">
      <alignment/>
    </xf>
    <xf numFmtId="357" fontId="14" fillId="0" borderId="0" xfId="0" applyNumberFormat="1" applyFont="1" applyAlignment="1">
      <alignment horizontal="right"/>
    </xf>
    <xf numFmtId="357" fontId="14" fillId="0" borderId="0" xfId="0" applyNumberFormat="1" applyFont="1" applyAlignment="1">
      <alignment/>
    </xf>
    <xf numFmtId="357" fontId="0" fillId="0" borderId="0" xfId="0" applyNumberFormat="1" applyFont="1" applyAlignment="1">
      <alignment horizontal="right"/>
    </xf>
    <xf numFmtId="357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357" fontId="16" fillId="0" borderId="0" xfId="0" applyNumberFormat="1" applyFont="1" applyAlignment="1">
      <alignment/>
    </xf>
    <xf numFmtId="0" fontId="0" fillId="0" borderId="9" xfId="0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57" fontId="0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357" fontId="0" fillId="0" borderId="6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/>
    </xf>
    <xf numFmtId="357" fontId="16" fillId="0" borderId="0" xfId="0" applyNumberFormat="1" applyFont="1" applyBorder="1" applyAlignment="1">
      <alignment/>
    </xf>
    <xf numFmtId="357" fontId="17" fillId="0" borderId="11" xfId="0" applyNumberFormat="1" applyFont="1" applyBorder="1" applyAlignment="1">
      <alignment horizontal="centerContinuous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57" fontId="0" fillId="0" borderId="17" xfId="0" applyNumberFormat="1" applyFont="1" applyBorder="1" applyAlignment="1">
      <alignment/>
    </xf>
    <xf numFmtId="0" fontId="0" fillId="0" borderId="2" xfId="0" applyFont="1" applyBorder="1" applyAlignment="1">
      <alignment/>
    </xf>
    <xf numFmtId="357" fontId="0" fillId="0" borderId="18" xfId="0" applyNumberFormat="1" applyFont="1" applyBorder="1" applyAlignment="1">
      <alignment/>
    </xf>
    <xf numFmtId="357" fontId="0" fillId="0" borderId="16" xfId="0" applyNumberFormat="1" applyFont="1" applyBorder="1" applyAlignment="1">
      <alignment/>
    </xf>
    <xf numFmtId="193" fontId="20" fillId="0" borderId="2" xfId="0" applyNumberFormat="1" applyFont="1" applyBorder="1" applyAlignment="1">
      <alignment/>
    </xf>
    <xf numFmtId="307" fontId="14" fillId="0" borderId="0" xfId="0" applyNumberFormat="1" applyFont="1" applyAlignment="1" applyProtection="1">
      <alignment horizontal="center" vertical="center"/>
      <protection hidden="1"/>
    </xf>
    <xf numFmtId="307" fontId="14" fillId="0" borderId="0" xfId="0" applyNumberFormat="1" applyFont="1" applyAlignment="1" applyProtection="1">
      <alignment horizontal="left" vertical="center"/>
      <protection hidden="1"/>
    </xf>
    <xf numFmtId="307" fontId="20" fillId="0" borderId="0" xfId="0" applyNumberFormat="1" applyFont="1" applyBorder="1" applyAlignment="1" applyProtection="1">
      <alignment horizontal="left" vertical="center"/>
      <protection hidden="1"/>
    </xf>
    <xf numFmtId="307" fontId="14" fillId="0" borderId="0" xfId="0" applyNumberFormat="1" applyFont="1" applyBorder="1" applyAlignment="1" applyProtection="1">
      <alignment horizontal="left" vertical="center"/>
      <protection hidden="1"/>
    </xf>
    <xf numFmtId="307" fontId="14" fillId="0" borderId="0" xfId="0" applyNumberFormat="1" applyFont="1" applyBorder="1" applyAlignment="1" applyProtection="1">
      <alignment vertical="center"/>
      <protection hidden="1"/>
    </xf>
    <xf numFmtId="307" fontId="14" fillId="0" borderId="0" xfId="0" applyNumberFormat="1" applyFont="1" applyBorder="1" applyAlignment="1">
      <alignment horizontal="left" vertical="center"/>
    </xf>
    <xf numFmtId="307" fontId="14" fillId="0" borderId="0" xfId="0" applyNumberFormat="1" applyFont="1" applyBorder="1" applyAlignment="1" applyProtection="1">
      <alignment horizontal="centerContinuous" vertical="center"/>
      <protection hidden="1"/>
    </xf>
    <xf numFmtId="307" fontId="14" fillId="0" borderId="0" xfId="0" applyNumberFormat="1" applyFont="1" applyBorder="1" applyAlignment="1" applyProtection="1">
      <alignment horizontal="center" vertical="center"/>
      <protection hidden="1"/>
    </xf>
    <xf numFmtId="307" fontId="14" fillId="0" borderId="0" xfId="0" applyNumberFormat="1" applyFont="1" applyBorder="1" applyAlignment="1" applyProtection="1" quotePrefix="1">
      <alignment horizontal="center" vertical="center"/>
      <protection hidden="1"/>
    </xf>
    <xf numFmtId="307" fontId="14" fillId="0" borderId="0" xfId="0" applyNumberFormat="1" applyFont="1" applyAlignment="1" quotePrefix="1">
      <alignment horizontal="centerContinuous"/>
    </xf>
    <xf numFmtId="307" fontId="14" fillId="0" borderId="0" xfId="0" applyNumberFormat="1" applyFont="1" applyAlignment="1">
      <alignment horizontal="left"/>
    </xf>
    <xf numFmtId="307" fontId="14" fillId="0" borderId="0" xfId="0" applyNumberFormat="1" applyFont="1" applyAlignment="1">
      <alignment/>
    </xf>
    <xf numFmtId="307" fontId="14" fillId="0" borderId="0" xfId="0" applyNumberFormat="1" applyFont="1" applyAlignment="1">
      <alignment/>
    </xf>
    <xf numFmtId="307" fontId="14" fillId="0" borderId="0" xfId="0" applyNumberFormat="1" applyFont="1" applyAlignment="1" quotePrefix="1">
      <alignment horizontal="center"/>
    </xf>
    <xf numFmtId="307" fontId="14" fillId="0" borderId="0" xfId="0" applyNumberFormat="1" applyFont="1" applyAlignment="1" quotePrefix="1">
      <alignment horizontal="left"/>
    </xf>
    <xf numFmtId="307" fontId="20" fillId="0" borderId="0" xfId="0" applyNumberFormat="1" applyFont="1" applyAlignment="1">
      <alignment horizontal="left"/>
    </xf>
    <xf numFmtId="307" fontId="14" fillId="0" borderId="0" xfId="0" applyNumberFormat="1" applyFont="1" applyAlignment="1">
      <alignment horizontal="center"/>
    </xf>
    <xf numFmtId="43" fontId="14" fillId="0" borderId="0" xfId="0" applyFont="1" applyAlignment="1">
      <alignment horizontal="right"/>
    </xf>
    <xf numFmtId="307" fontId="14" fillId="0" borderId="0" xfId="0" applyNumberFormat="1" applyFont="1" applyAlignment="1">
      <alignment horizontal="right"/>
    </xf>
    <xf numFmtId="43" fontId="14" fillId="0" borderId="19" xfId="0" applyFont="1" applyBorder="1" applyAlignment="1">
      <alignment horizontal="right"/>
    </xf>
    <xf numFmtId="43" fontId="14" fillId="0" borderId="0" xfId="0" applyFont="1" applyBorder="1" applyAlignment="1">
      <alignment horizontal="right"/>
    </xf>
    <xf numFmtId="307" fontId="0" fillId="0" borderId="0" xfId="0" applyNumberFormat="1" applyFont="1" applyAlignment="1">
      <alignment/>
    </xf>
    <xf numFmtId="357" fontId="14" fillId="0" borderId="0" xfId="0" applyNumberFormat="1" applyFont="1" applyAlignment="1" quotePrefix="1">
      <alignment horizontal="center"/>
    </xf>
    <xf numFmtId="356" fontId="14" fillId="0" borderId="0" xfId="0" applyNumberFormat="1" applyFont="1" applyAlignment="1">
      <alignment/>
    </xf>
    <xf numFmtId="356" fontId="20" fillId="0" borderId="0" xfId="0" applyNumberFormat="1" applyFont="1" applyAlignment="1">
      <alignment horizontal="left"/>
    </xf>
    <xf numFmtId="356" fontId="14" fillId="0" borderId="0" xfId="0" applyNumberFormat="1" applyFont="1" applyAlignment="1">
      <alignment horizontal="left"/>
    </xf>
    <xf numFmtId="356" fontId="14" fillId="0" borderId="0" xfId="0" applyNumberFormat="1" applyFont="1" applyAlignment="1">
      <alignment horizontal="right"/>
    </xf>
    <xf numFmtId="356" fontId="14" fillId="0" borderId="0" xfId="0" applyNumberFormat="1" applyFont="1" applyAlignment="1">
      <alignment horizontal="center"/>
    </xf>
    <xf numFmtId="356" fontId="14" fillId="0" borderId="0" xfId="0" applyNumberFormat="1" applyFont="1" applyBorder="1" applyAlignment="1">
      <alignment horizontal="right"/>
    </xf>
    <xf numFmtId="357" fontId="14" fillId="0" borderId="10" xfId="0" applyNumberFormat="1" applyFont="1" applyBorder="1" applyAlignment="1">
      <alignment horizontal="right"/>
    </xf>
    <xf numFmtId="357" fontId="14" fillId="0" borderId="2" xfId="0" applyNumberFormat="1" applyFont="1" applyBorder="1" applyAlignment="1">
      <alignment horizontal="right"/>
    </xf>
    <xf numFmtId="357" fontId="14" fillId="0" borderId="19" xfId="0" applyNumberFormat="1" applyFont="1" applyBorder="1" applyAlignment="1">
      <alignment horizontal="right"/>
    </xf>
    <xf numFmtId="357" fontId="14" fillId="0" borderId="0" xfId="0" applyNumberFormat="1" applyFont="1" applyBorder="1" applyAlignment="1" applyProtection="1">
      <alignment horizontal="center" vertical="center"/>
      <protection hidden="1"/>
    </xf>
    <xf numFmtId="356" fontId="14" fillId="0" borderId="0" xfId="0" applyNumberFormat="1" applyFont="1" applyBorder="1" applyAlignment="1">
      <alignment/>
    </xf>
    <xf numFmtId="356" fontId="14" fillId="0" borderId="0" xfId="0" applyNumberFormat="1" applyFont="1" applyBorder="1" applyAlignment="1" applyProtection="1">
      <alignment horizontal="left" vertical="center"/>
      <protection hidden="1"/>
    </xf>
    <xf numFmtId="357" fontId="14" fillId="0" borderId="0" xfId="0" applyNumberFormat="1" applyFont="1" applyBorder="1" applyAlignment="1">
      <alignment horizontal="center"/>
    </xf>
    <xf numFmtId="356" fontId="14" fillId="0" borderId="0" xfId="0" applyNumberFormat="1" applyFont="1" applyBorder="1" applyAlignment="1">
      <alignment horizontal="center"/>
    </xf>
    <xf numFmtId="357" fontId="14" fillId="0" borderId="0" xfId="0" applyNumberFormat="1" applyFont="1" applyBorder="1" applyAlignment="1">
      <alignment/>
    </xf>
    <xf numFmtId="356" fontId="14" fillId="0" borderId="0" xfId="0" applyNumberFormat="1" applyFont="1" applyAlignment="1">
      <alignment/>
    </xf>
    <xf numFmtId="357" fontId="14" fillId="0" borderId="0" xfId="0" applyNumberFormat="1" applyFont="1" applyAlignment="1" quotePrefix="1">
      <alignment horizontal="right"/>
    </xf>
    <xf numFmtId="357" fontId="0" fillId="0" borderId="0" xfId="0" applyNumberFormat="1" applyFont="1" applyAlignment="1" quotePrefix="1">
      <alignment horizontal="right"/>
    </xf>
    <xf numFmtId="357" fontId="0" fillId="0" borderId="0" xfId="0" applyNumberFormat="1" applyFont="1" applyAlignment="1" quotePrefix="1">
      <alignment horizontal="center"/>
    </xf>
    <xf numFmtId="0" fontId="21" fillId="0" borderId="9" xfId="0" applyFont="1" applyBorder="1" applyAlignment="1">
      <alignment horizontal="center" vertical="center" wrapText="1"/>
    </xf>
    <xf numFmtId="356" fontId="18" fillId="0" borderId="0" xfId="0" applyNumberFormat="1" applyFont="1" applyAlignment="1">
      <alignment/>
    </xf>
    <xf numFmtId="15" fontId="21" fillId="0" borderId="7" xfId="0" applyNumberFormat="1" applyFont="1" applyBorder="1" applyAlignment="1" quotePrefix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/>
    </xf>
    <xf numFmtId="43" fontId="22" fillId="0" borderId="1" xfId="0" applyFont="1" applyBorder="1" applyAlignment="1">
      <alignment/>
    </xf>
    <xf numFmtId="43" fontId="22" fillId="0" borderId="9" xfId="0" applyFont="1" applyBorder="1" applyAlignment="1">
      <alignment/>
    </xf>
    <xf numFmtId="357" fontId="22" fillId="0" borderId="7" xfId="0" applyNumberFormat="1" applyFont="1" applyBorder="1" applyAlignment="1">
      <alignment/>
    </xf>
    <xf numFmtId="43" fontId="22" fillId="0" borderId="9" xfId="0" applyNumberFormat="1" applyFont="1" applyBorder="1" applyAlignment="1">
      <alignment/>
    </xf>
    <xf numFmtId="43" fontId="22" fillId="0" borderId="10" xfId="0" applyFont="1" applyBorder="1" applyAlignment="1">
      <alignment/>
    </xf>
    <xf numFmtId="357" fontId="22" fillId="0" borderId="1" xfId="0" applyNumberFormat="1" applyFont="1" applyBorder="1" applyAlignment="1">
      <alignment/>
    </xf>
    <xf numFmtId="43" fontId="22" fillId="0" borderId="1" xfId="0" applyNumberFormat="1" applyFont="1" applyBorder="1" applyAlignment="1">
      <alignment/>
    </xf>
    <xf numFmtId="43" fontId="22" fillId="0" borderId="2" xfId="0" applyFont="1" applyBorder="1" applyAlignment="1">
      <alignment/>
    </xf>
    <xf numFmtId="43" fontId="22" fillId="0" borderId="7" xfId="0" applyFont="1" applyBorder="1" applyAlignment="1">
      <alignment/>
    </xf>
    <xf numFmtId="356" fontId="22" fillId="0" borderId="1" xfId="0" applyNumberFormat="1" applyFont="1" applyBorder="1" applyAlignment="1">
      <alignment horizontal="left"/>
    </xf>
    <xf numFmtId="43" fontId="22" fillId="0" borderId="7" xfId="0" applyNumberFormat="1" applyFont="1" applyBorder="1" applyAlignment="1">
      <alignment/>
    </xf>
    <xf numFmtId="357" fontId="22" fillId="0" borderId="9" xfId="0" applyNumberFormat="1" applyFont="1" applyBorder="1" applyAlignment="1">
      <alignment/>
    </xf>
    <xf numFmtId="356" fontId="22" fillId="0" borderId="5" xfId="0" applyNumberFormat="1" applyFont="1" applyBorder="1" applyAlignment="1">
      <alignment/>
    </xf>
    <xf numFmtId="193" fontId="22" fillId="0" borderId="1" xfId="0" applyNumberFormat="1" applyFont="1" applyBorder="1" applyAlignment="1">
      <alignment horizontal="right"/>
    </xf>
    <xf numFmtId="356" fontId="22" fillId="0" borderId="0" xfId="0" applyNumberFormat="1" applyFont="1" applyBorder="1" applyAlignment="1">
      <alignment/>
    </xf>
    <xf numFmtId="356" fontId="18" fillId="0" borderId="0" xfId="0" applyNumberFormat="1" applyFont="1" applyBorder="1" applyAlignment="1">
      <alignment horizontal="left"/>
    </xf>
    <xf numFmtId="193" fontId="22" fillId="0" borderId="0" xfId="0" applyNumberFormat="1" applyFont="1" applyBorder="1" applyAlignment="1">
      <alignment horizontal="right"/>
    </xf>
    <xf numFmtId="356" fontId="18" fillId="0" borderId="0" xfId="0" applyNumberFormat="1" applyFont="1" applyBorder="1" applyAlignment="1">
      <alignment/>
    </xf>
    <xf numFmtId="356" fontId="18" fillId="0" borderId="0" xfId="0" applyNumberFormat="1" applyFont="1" applyBorder="1" applyAlignment="1">
      <alignment horizontal="right"/>
    </xf>
    <xf numFmtId="0" fontId="22" fillId="0" borderId="9" xfId="0" applyFont="1" applyBorder="1" applyAlignment="1">
      <alignment/>
    </xf>
    <xf numFmtId="0" fontId="23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3" fontId="24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 quotePrefix="1">
      <alignment horizontal="center"/>
    </xf>
    <xf numFmtId="49" fontId="24" fillId="0" borderId="0" xfId="0" applyNumberFormat="1" applyFont="1" applyBorder="1" applyAlignment="1" quotePrefix="1">
      <alignment/>
    </xf>
    <xf numFmtId="0" fontId="25" fillId="0" borderId="0" xfId="0" applyFont="1" applyAlignment="1">
      <alignment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/>
    </xf>
    <xf numFmtId="357" fontId="16" fillId="0" borderId="6" xfId="0" applyNumberFormat="1" applyFont="1" applyBorder="1" applyAlignment="1">
      <alignment/>
    </xf>
    <xf numFmtId="0" fontId="16" fillId="0" borderId="7" xfId="0" applyFont="1" applyBorder="1" applyAlignment="1">
      <alignment/>
    </xf>
    <xf numFmtId="357" fontId="16" fillId="0" borderId="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3" xfId="0" applyFont="1" applyBorder="1" applyAlignment="1">
      <alignment/>
    </xf>
    <xf numFmtId="357" fontId="16" fillId="0" borderId="16" xfId="0" applyNumberFormat="1" applyFont="1" applyBorder="1" applyAlignment="1">
      <alignment/>
    </xf>
    <xf numFmtId="0" fontId="16" fillId="0" borderId="8" xfId="0" applyFont="1" applyBorder="1" applyAlignment="1">
      <alignment/>
    </xf>
    <xf numFmtId="357" fontId="16" fillId="0" borderId="20" xfId="0" applyNumberFormat="1" applyFont="1" applyBorder="1" applyAlignment="1">
      <alignment/>
    </xf>
    <xf numFmtId="0" fontId="14" fillId="0" borderId="0" xfId="0" applyFont="1" applyAlignment="1" quotePrefix="1">
      <alignment horizontal="center"/>
    </xf>
    <xf numFmtId="43" fontId="14" fillId="0" borderId="0" xfId="0" applyFont="1" applyAlignment="1">
      <alignment/>
    </xf>
    <xf numFmtId="0" fontId="20" fillId="0" borderId="0" xfId="0" applyFont="1" applyAlignment="1">
      <alignment/>
    </xf>
    <xf numFmtId="357" fontId="14" fillId="0" borderId="0" xfId="0" applyNumberFormat="1" applyFont="1" applyBorder="1" applyAlignment="1" quotePrefix="1">
      <alignment horizontal="right"/>
    </xf>
    <xf numFmtId="0" fontId="14" fillId="0" borderId="0" xfId="0" applyFont="1" applyAlignment="1" quotePrefix="1">
      <alignment/>
    </xf>
    <xf numFmtId="357" fontId="14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43" fontId="0" fillId="0" borderId="0" xfId="0" applyFont="1" applyBorder="1" applyAlignment="1">
      <alignment horizontal="center" shrinkToFit="1"/>
    </xf>
    <xf numFmtId="43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0" fillId="0" borderId="0" xfId="0" applyFont="1" applyBorder="1" applyAlignment="1">
      <alignment horizontal="left" shrinkToFit="1"/>
    </xf>
    <xf numFmtId="0" fontId="0" fillId="0" borderId="19" xfId="0" applyFont="1" applyBorder="1" applyAlignment="1">
      <alignment/>
    </xf>
    <xf numFmtId="43" fontId="0" fillId="0" borderId="16" xfId="0" applyFont="1" applyBorder="1" applyAlignment="1">
      <alignment horizontal="center"/>
    </xf>
    <xf numFmtId="43" fontId="0" fillId="0" borderId="16" xfId="0" applyFont="1" applyBorder="1" applyAlignment="1">
      <alignment/>
    </xf>
    <xf numFmtId="357" fontId="14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357" fontId="14" fillId="0" borderId="2" xfId="0" applyNumberFormat="1" applyFont="1" applyBorder="1" applyAlignment="1">
      <alignment horizontal="center"/>
    </xf>
    <xf numFmtId="357" fontId="14" fillId="0" borderId="19" xfId="0" applyNumberFormat="1" applyFont="1" applyBorder="1" applyAlignment="1">
      <alignment horizontal="center"/>
    </xf>
    <xf numFmtId="357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357" fontId="14" fillId="0" borderId="10" xfId="0" applyNumberFormat="1" applyFont="1" applyBorder="1" applyAlignment="1">
      <alignment/>
    </xf>
    <xf numFmtId="3" fontId="14" fillId="0" borderId="0" xfId="0" applyNumberFormat="1" applyFont="1" applyAlignment="1" quotePrefix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 quotePrefix="1">
      <alignment horizontal="right"/>
    </xf>
    <xf numFmtId="357" fontId="14" fillId="0" borderId="0" xfId="0" applyNumberFormat="1" applyFont="1" applyAlignment="1">
      <alignment/>
    </xf>
    <xf numFmtId="0" fontId="14" fillId="0" borderId="2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357" fontId="0" fillId="0" borderId="11" xfId="0" applyNumberFormat="1" applyFont="1" applyBorder="1" applyAlignment="1">
      <alignment horizontal="center"/>
    </xf>
    <xf numFmtId="357" fontId="0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4" fillId="0" borderId="3" xfId="0" applyFont="1" applyBorder="1" applyAlignment="1">
      <alignment/>
    </xf>
    <xf numFmtId="0" fontId="0" fillId="0" borderId="16" xfId="0" applyFont="1" applyBorder="1" applyAlignment="1">
      <alignment horizontal="center"/>
    </xf>
    <xf numFmtId="307" fontId="0" fillId="0" borderId="0" xfId="0" applyNumberFormat="1" applyFont="1" applyAlignment="1">
      <alignment horizontal="center"/>
    </xf>
    <xf numFmtId="307" fontId="0" fillId="0" borderId="0" xfId="0" applyNumberFormat="1" applyFont="1" applyAlignment="1" quotePrefix="1">
      <alignment horizontal="centerContinuous"/>
    </xf>
    <xf numFmtId="193" fontId="0" fillId="0" borderId="0" xfId="0" applyNumberFormat="1" applyFont="1" applyAlignment="1">
      <alignment horizontal="right" shrinkToFit="1"/>
    </xf>
    <xf numFmtId="193" fontId="0" fillId="0" borderId="0" xfId="0" applyNumberFormat="1" applyFont="1" applyBorder="1" applyAlignment="1">
      <alignment horizontal="right" shrinkToFit="1"/>
    </xf>
    <xf numFmtId="193" fontId="0" fillId="0" borderId="2" xfId="0" applyNumberFormat="1" applyFont="1" applyBorder="1" applyAlignment="1">
      <alignment horizontal="right" shrinkToFit="1"/>
    </xf>
    <xf numFmtId="193" fontId="0" fillId="0" borderId="0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3" fontId="0" fillId="0" borderId="19" xfId="0" applyNumberFormat="1" applyFont="1" applyBorder="1" applyAlignment="1">
      <alignment horizontal="right" shrinkToFit="1"/>
    </xf>
    <xf numFmtId="307" fontId="14" fillId="0" borderId="2" xfId="0" applyNumberFormat="1" applyFont="1" applyBorder="1" applyAlignment="1">
      <alignment/>
    </xf>
    <xf numFmtId="0" fontId="18" fillId="0" borderId="9" xfId="0" applyFont="1" applyBorder="1" applyAlignment="1">
      <alignment/>
    </xf>
    <xf numFmtId="307" fontId="18" fillId="0" borderId="9" xfId="0" applyNumberFormat="1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3" fontId="18" fillId="0" borderId="9" xfId="0" applyNumberFormat="1" applyFont="1" applyBorder="1" applyAlignment="1">
      <alignment horizontal="centerContinuous"/>
    </xf>
    <xf numFmtId="0" fontId="18" fillId="0" borderId="2" xfId="0" applyFont="1" applyBorder="1" applyAlignment="1">
      <alignment horizontal="center" shrinkToFit="1"/>
    </xf>
    <xf numFmtId="193" fontId="18" fillId="0" borderId="7" xfId="0" applyNumberFormat="1" applyFont="1" applyBorder="1" applyAlignment="1">
      <alignment horizontal="centerContinuous"/>
    </xf>
    <xf numFmtId="193" fontId="18" fillId="0" borderId="2" xfId="0" applyNumberFormat="1" applyFont="1" applyBorder="1" applyAlignment="1">
      <alignment horizontal="centerContinuous"/>
    </xf>
    <xf numFmtId="17" fontId="18" fillId="0" borderId="5" xfId="0" applyNumberFormat="1" applyFont="1" applyBorder="1" applyAlignment="1" quotePrefix="1">
      <alignment horizontal="center"/>
    </xf>
    <xf numFmtId="43" fontId="18" fillId="0" borderId="1" xfId="0" applyFont="1" applyBorder="1" applyAlignment="1">
      <alignment/>
    </xf>
    <xf numFmtId="357" fontId="18" fillId="0" borderId="10" xfId="0" applyNumberFormat="1" applyFont="1" applyBorder="1" applyAlignment="1">
      <alignment/>
    </xf>
    <xf numFmtId="193" fontId="18" fillId="0" borderId="10" xfId="0" applyNumberFormat="1" applyFont="1" applyBorder="1" applyAlignment="1">
      <alignment horizontal="left"/>
    </xf>
    <xf numFmtId="193" fontId="18" fillId="0" borderId="1" xfId="0" applyNumberFormat="1" applyFont="1" applyBorder="1" applyAlignment="1">
      <alignment horizontal="centerContinuous"/>
    </xf>
    <xf numFmtId="193" fontId="18" fillId="0" borderId="1" xfId="0" applyNumberFormat="1" applyFont="1" applyBorder="1" applyAlignment="1">
      <alignment shrinkToFit="1"/>
    </xf>
    <xf numFmtId="193" fontId="18" fillId="0" borderId="10" xfId="0" applyNumberFormat="1" applyFont="1" applyBorder="1" applyAlignment="1">
      <alignment horizontal="centerContinuous"/>
    </xf>
    <xf numFmtId="193" fontId="14" fillId="0" borderId="0" xfId="0" applyNumberFormat="1" applyFont="1" applyBorder="1" applyAlignment="1">
      <alignment shrinkToFit="1"/>
    </xf>
    <xf numFmtId="17" fontId="18" fillId="0" borderId="13" xfId="0" applyNumberFormat="1" applyFont="1" applyBorder="1" applyAlignment="1" quotePrefix="1">
      <alignment horizontal="center"/>
    </xf>
    <xf numFmtId="43" fontId="18" fillId="0" borderId="9" xfId="0" applyFont="1" applyBorder="1" applyAlignment="1">
      <alignment/>
    </xf>
    <xf numFmtId="357" fontId="18" fillId="0" borderId="8" xfId="0" applyNumberFormat="1" applyFont="1" applyBorder="1" applyAlignment="1">
      <alignment/>
    </xf>
    <xf numFmtId="193" fontId="18" fillId="0" borderId="8" xfId="0" applyNumberFormat="1" applyFont="1" applyBorder="1" applyAlignment="1">
      <alignment horizontal="left"/>
    </xf>
    <xf numFmtId="193" fontId="18" fillId="0" borderId="9" xfId="0" applyNumberFormat="1" applyFont="1" applyBorder="1" applyAlignment="1">
      <alignment shrinkToFit="1"/>
    </xf>
    <xf numFmtId="193" fontId="18" fillId="0" borderId="8" xfId="0" applyNumberFormat="1" applyFont="1" applyBorder="1" applyAlignment="1">
      <alignment horizontal="centerContinuous"/>
    </xf>
    <xf numFmtId="0" fontId="18" fillId="0" borderId="5" xfId="0" applyFont="1" applyBorder="1" applyAlignment="1">
      <alignment shrinkToFit="1"/>
    </xf>
    <xf numFmtId="43" fontId="18" fillId="0" borderId="10" xfId="0" applyFont="1" applyBorder="1" applyAlignment="1">
      <alignment/>
    </xf>
    <xf numFmtId="17" fontId="18" fillId="0" borderId="11" xfId="0" applyNumberFormat="1" applyFont="1" applyBorder="1" applyAlignment="1" quotePrefix="1">
      <alignment horizontal="center"/>
    </xf>
    <xf numFmtId="43" fontId="18" fillId="0" borderId="7" xfId="0" applyFont="1" applyBorder="1" applyAlignment="1">
      <alignment/>
    </xf>
    <xf numFmtId="43" fontId="18" fillId="0" borderId="2" xfId="0" applyFont="1" applyBorder="1" applyAlignment="1">
      <alignment shrinkToFit="1"/>
    </xf>
    <xf numFmtId="193" fontId="18" fillId="0" borderId="2" xfId="0" applyNumberFormat="1" applyFont="1" applyBorder="1" applyAlignment="1">
      <alignment horizontal="left"/>
    </xf>
    <xf numFmtId="193" fontId="18" fillId="0" borderId="7" xfId="0" applyNumberFormat="1" applyFont="1" applyBorder="1" applyAlignment="1">
      <alignment shrinkToFit="1"/>
    </xf>
    <xf numFmtId="0" fontId="18" fillId="0" borderId="11" xfId="0" applyFont="1" applyBorder="1" applyAlignment="1">
      <alignment shrinkToFit="1"/>
    </xf>
    <xf numFmtId="43" fontId="18" fillId="0" borderId="2" xfId="0" applyFont="1" applyBorder="1" applyAlignment="1">
      <alignment/>
    </xf>
    <xf numFmtId="193" fontId="18" fillId="0" borderId="7" xfId="0" applyNumberFormat="1" applyFont="1" applyBorder="1" applyAlignment="1">
      <alignment/>
    </xf>
    <xf numFmtId="193" fontId="18" fillId="0" borderId="2" xfId="0" applyNumberFormat="1" applyFont="1" applyBorder="1" applyAlignment="1">
      <alignment/>
    </xf>
    <xf numFmtId="0" fontId="18" fillId="0" borderId="0" xfId="0" applyFont="1" applyBorder="1" applyAlignment="1">
      <alignment shrinkToFit="1"/>
    </xf>
    <xf numFmtId="43" fontId="18" fillId="0" borderId="0" xfId="0" applyFont="1" applyBorder="1" applyAlignment="1">
      <alignment/>
    </xf>
    <xf numFmtId="193" fontId="18" fillId="0" borderId="0" xfId="0" applyNumberFormat="1" applyFont="1" applyBorder="1" applyAlignment="1">
      <alignment shrinkToFit="1"/>
    </xf>
    <xf numFmtId="193" fontId="18" fillId="0" borderId="0" xfId="0" applyNumberFormat="1" applyFont="1" applyBorder="1" applyAlignment="1">
      <alignment/>
    </xf>
    <xf numFmtId="193" fontId="14" fillId="0" borderId="0" xfId="0" applyNumberFormat="1" applyFont="1" applyAlignment="1">
      <alignment horizontal="right"/>
    </xf>
    <xf numFmtId="193" fontId="14" fillId="0" borderId="0" xfId="0" applyNumberFormat="1" applyFont="1" applyAlignment="1" quotePrefix="1">
      <alignment horizontal="centerContinuous"/>
    </xf>
    <xf numFmtId="193" fontId="26" fillId="0" borderId="0" xfId="0" applyNumberFormat="1" applyFont="1" applyBorder="1" applyAlignment="1">
      <alignment horizontal="right"/>
    </xf>
    <xf numFmtId="193" fontId="14" fillId="0" borderId="0" xfId="0" applyNumberFormat="1" applyFont="1" applyBorder="1" applyAlignment="1" quotePrefix="1">
      <alignment horizontal="centerContinuous"/>
    </xf>
    <xf numFmtId="193" fontId="27" fillId="0" borderId="0" xfId="0" applyNumberFormat="1" applyFont="1" applyBorder="1" applyAlignment="1">
      <alignment horizontal="right"/>
    </xf>
    <xf numFmtId="307" fontId="14" fillId="0" borderId="2" xfId="0" applyNumberFormat="1" applyFont="1" applyBorder="1" applyAlignment="1">
      <alignment horizontal="center"/>
    </xf>
    <xf numFmtId="307" fontId="14" fillId="0" borderId="0" xfId="0" applyNumberFormat="1" applyFont="1" applyBorder="1" applyAlignment="1">
      <alignment horizontal="center"/>
    </xf>
    <xf numFmtId="307" fontId="14" fillId="0" borderId="0" xfId="0" applyNumberFormat="1" applyFont="1" applyBorder="1" applyAlignment="1">
      <alignment horizontal="right"/>
    </xf>
    <xf numFmtId="307" fontId="14" fillId="0" borderId="0" xfId="0" applyNumberFormat="1" applyFont="1" applyBorder="1" applyAlignment="1">
      <alignment horizontal="left"/>
    </xf>
    <xf numFmtId="290" fontId="14" fillId="0" borderId="0" xfId="0" applyNumberFormat="1" applyFont="1" applyAlignment="1" quotePrefix="1">
      <alignment/>
    </xf>
    <xf numFmtId="290" fontId="14" fillId="0" borderId="0" xfId="0" applyNumberFormat="1" applyFont="1" applyAlignment="1">
      <alignment horizontal="right"/>
    </xf>
    <xf numFmtId="307" fontId="20" fillId="0" borderId="0" xfId="0" applyNumberFormat="1" applyFont="1" applyAlignment="1">
      <alignment/>
    </xf>
    <xf numFmtId="307" fontId="14" fillId="0" borderId="9" xfId="0" applyNumberFormat="1" applyFont="1" applyBorder="1" applyAlignment="1">
      <alignment/>
    </xf>
    <xf numFmtId="15" fontId="14" fillId="0" borderId="7" xfId="0" applyNumberFormat="1" applyFont="1" applyBorder="1" applyAlignment="1">
      <alignment/>
    </xf>
    <xf numFmtId="0" fontId="14" fillId="0" borderId="7" xfId="0" applyFont="1" applyBorder="1" applyAlignment="1" quotePrefix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/>
    </xf>
    <xf numFmtId="4" fontId="14" fillId="0" borderId="3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07" fontId="14" fillId="0" borderId="3" xfId="0" applyNumberFormat="1" applyFont="1" applyBorder="1" applyAlignment="1">
      <alignment/>
    </xf>
    <xf numFmtId="15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 quotePrefix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/>
    </xf>
    <xf numFmtId="4" fontId="14" fillId="0" borderId="4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9" xfId="0" applyFont="1" applyBorder="1" applyAlignment="1" quotePrefix="1">
      <alignment horizontal="center"/>
    </xf>
    <xf numFmtId="0" fontId="14" fillId="0" borderId="6" xfId="0" applyFont="1" applyBorder="1" applyAlignment="1">
      <alignment/>
    </xf>
    <xf numFmtId="0" fontId="14" fillId="0" borderId="6" xfId="0" applyFont="1" applyBorder="1" applyAlignment="1" quotePrefix="1">
      <alignment horizontal="center"/>
    </xf>
    <xf numFmtId="0" fontId="14" fillId="0" borderId="1" xfId="0" applyFont="1" applyBorder="1" applyAlignment="1">
      <alignment/>
    </xf>
    <xf numFmtId="0" fontId="14" fillId="0" borderId="16" xfId="0" applyFont="1" applyBorder="1" applyAlignment="1" quotePrefix="1">
      <alignment horizontal="center"/>
    </xf>
    <xf numFmtId="0" fontId="14" fillId="0" borderId="1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3" fontId="14" fillId="0" borderId="0" xfId="0" applyFont="1" applyAlignment="1">
      <alignment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357" fontId="14" fillId="0" borderId="0" xfId="0" applyNumberFormat="1" applyFont="1" applyAlignment="1">
      <alignment horizontal="right" vertical="center"/>
    </xf>
    <xf numFmtId="357" fontId="14" fillId="0" borderId="0" xfId="0" applyNumberFormat="1" applyFont="1" applyAlignment="1">
      <alignment vertical="center"/>
    </xf>
    <xf numFmtId="357" fontId="14" fillId="0" borderId="0" xfId="0" applyNumberFormat="1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57" fontId="14" fillId="0" borderId="12" xfId="0" applyNumberFormat="1" applyFont="1" applyBorder="1" applyAlignment="1">
      <alignment horizontal="right" vertical="center"/>
    </xf>
    <xf numFmtId="357" fontId="14" fillId="0" borderId="9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 quotePrefix="1">
      <alignment horizontal="center" vertical="center"/>
    </xf>
    <xf numFmtId="0" fontId="14" fillId="0" borderId="17" xfId="0" applyFont="1" applyBorder="1" applyAlignment="1">
      <alignment vertical="center"/>
    </xf>
    <xf numFmtId="357" fontId="14" fillId="0" borderId="14" xfId="0" applyNumberFormat="1" applyFont="1" applyBorder="1" applyAlignment="1">
      <alignment horizontal="right" vertical="center"/>
    </xf>
    <xf numFmtId="357" fontId="14" fillId="0" borderId="6" xfId="0" applyNumberFormat="1" applyFont="1" applyBorder="1" applyAlignment="1">
      <alignment vertical="center"/>
    </xf>
    <xf numFmtId="10" fontId="14" fillId="0" borderId="17" xfId="0" applyNumberFormat="1" applyFont="1" applyBorder="1" applyAlignment="1" quotePrefix="1">
      <alignment vertical="center"/>
    </xf>
    <xf numFmtId="49" fontId="14" fillId="0" borderId="17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357" fontId="14" fillId="0" borderId="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57" fontId="14" fillId="0" borderId="10" xfId="0" applyNumberFormat="1" applyFont="1" applyBorder="1" applyAlignment="1">
      <alignment horizontal="right" vertical="center"/>
    </xf>
    <xf numFmtId="357" fontId="14" fillId="0" borderId="16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57" fontId="14" fillId="0" borderId="0" xfId="0" applyNumberFormat="1" applyFont="1" applyBorder="1" applyAlignment="1">
      <alignment horizontal="right" vertical="center"/>
    </xf>
    <xf numFmtId="357" fontId="14" fillId="0" borderId="0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" vertical="center"/>
    </xf>
    <xf numFmtId="357" fontId="14" fillId="0" borderId="1" xfId="0" applyNumberFormat="1" applyFont="1" applyBorder="1" applyAlignment="1">
      <alignment horizontal="center" vertical="center"/>
    </xf>
    <xf numFmtId="357" fontId="14" fillId="0" borderId="17" xfId="0" applyNumberFormat="1" applyFont="1" applyBorder="1" applyAlignment="1">
      <alignment horizontal="center" vertical="center"/>
    </xf>
    <xf numFmtId="357" fontId="14" fillId="0" borderId="13" xfId="0" applyNumberFormat="1" applyFont="1" applyBorder="1" applyAlignment="1">
      <alignment horizontal="right" vertical="center"/>
    </xf>
    <xf numFmtId="357" fontId="14" fillId="0" borderId="9" xfId="0" applyNumberFormat="1" applyFont="1" applyBorder="1" applyAlignment="1">
      <alignment horizontal="right" vertical="center"/>
    </xf>
    <xf numFmtId="357" fontId="14" fillId="0" borderId="17" xfId="0" applyNumberFormat="1" applyFont="1" applyBorder="1" applyAlignment="1">
      <alignment horizontal="right" vertical="center"/>
    </xf>
    <xf numFmtId="357" fontId="14" fillId="0" borderId="6" xfId="0" applyNumberFormat="1" applyFont="1" applyBorder="1" applyAlignment="1">
      <alignment horizontal="right" vertical="center"/>
    </xf>
    <xf numFmtId="357" fontId="14" fillId="0" borderId="7" xfId="0" applyNumberFormat="1" applyFont="1" applyBorder="1" applyAlignment="1">
      <alignment horizontal="right" vertical="center"/>
    </xf>
    <xf numFmtId="357" fontId="14" fillId="0" borderId="18" xfId="0" applyNumberFormat="1" applyFont="1" applyBorder="1" applyAlignment="1">
      <alignment horizontal="right" vertical="center"/>
    </xf>
    <xf numFmtId="357" fontId="14" fillId="0" borderId="16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1" xfId="0" applyNumberFormat="1" applyFont="1" applyBorder="1" applyAlignment="1">
      <alignment horizontal="centerContinuous" vertical="center"/>
    </xf>
    <xf numFmtId="357" fontId="14" fillId="0" borderId="1" xfId="0" applyNumberFormat="1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49" fontId="14" fillId="0" borderId="8" xfId="0" applyNumberFormat="1" applyFont="1" applyBorder="1" applyAlignment="1">
      <alignment horizontal="left" vertical="center"/>
    </xf>
    <xf numFmtId="357" fontId="14" fillId="0" borderId="9" xfId="0" applyNumberFormat="1" applyFont="1" applyBorder="1" applyAlignment="1">
      <alignment horizontal="center" vertical="center"/>
    </xf>
    <xf numFmtId="357" fontId="14" fillId="0" borderId="17" xfId="0" applyNumberFormat="1" applyFont="1" applyBorder="1" applyAlignment="1">
      <alignment vertical="center"/>
    </xf>
    <xf numFmtId="357" fontId="14" fillId="0" borderId="6" xfId="0" applyNumberFormat="1" applyFont="1" applyBorder="1" applyAlignment="1">
      <alignment horizontal="center" vertical="center"/>
    </xf>
    <xf numFmtId="357" fontId="14" fillId="0" borderId="7" xfId="0" applyNumberFormat="1" applyFont="1" applyBorder="1" applyAlignment="1">
      <alignment horizontal="center" vertical="center"/>
    </xf>
    <xf numFmtId="357" fontId="14" fillId="0" borderId="11" xfId="0" applyNumberFormat="1" applyFont="1" applyBorder="1" applyAlignment="1">
      <alignment horizontal="right" vertical="center"/>
    </xf>
    <xf numFmtId="357" fontId="14" fillId="0" borderId="7" xfId="0" applyNumberFormat="1" applyFont="1" applyBorder="1" applyAlignment="1">
      <alignment vertical="center"/>
    </xf>
    <xf numFmtId="357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357" fontId="14" fillId="0" borderId="0" xfId="0" applyNumberFormat="1" applyFont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4" xfId="0" applyFont="1" applyBorder="1" applyAlignment="1">
      <alignment vertical="center"/>
    </xf>
    <xf numFmtId="212" fontId="14" fillId="0" borderId="17" xfId="0" applyNumberFormat="1" applyFont="1" applyBorder="1" applyAlignment="1">
      <alignment horizontal="centerContinuous" vertical="center"/>
    </xf>
    <xf numFmtId="212" fontId="14" fillId="0" borderId="6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357" fontId="14" fillId="0" borderId="12" xfId="0" applyNumberFormat="1" applyFont="1" applyBorder="1" applyAlignment="1">
      <alignment vertical="center"/>
    </xf>
    <xf numFmtId="357" fontId="14" fillId="0" borderId="14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357" fontId="14" fillId="0" borderId="4" xfId="0" applyNumberFormat="1" applyFont="1" applyBorder="1" applyAlignment="1">
      <alignment vertical="center"/>
    </xf>
    <xf numFmtId="357" fontId="14" fillId="0" borderId="3" xfId="0" applyNumberFormat="1" applyFont="1" applyBorder="1" applyAlignment="1">
      <alignment vertical="center"/>
    </xf>
    <xf numFmtId="357" fontId="14" fillId="0" borderId="6" xfId="0" applyNumberFormat="1" applyFont="1" applyBorder="1" applyAlignment="1" quotePrefix="1">
      <alignment horizontal="center" vertical="center"/>
    </xf>
    <xf numFmtId="49" fontId="19" fillId="0" borderId="0" xfId="0" applyNumberFormat="1" applyFont="1" applyAlignment="1">
      <alignment horizontal="centerContinuous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357" fontId="19" fillId="0" borderId="0" xfId="0" applyNumberFormat="1" applyFont="1" applyAlignment="1">
      <alignment horizontal="right" vertical="center"/>
    </xf>
    <xf numFmtId="357" fontId="19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horizontal="centerContinuous" vertical="center"/>
    </xf>
    <xf numFmtId="49" fontId="14" fillId="0" borderId="8" xfId="0" applyNumberFormat="1" applyFont="1" applyBorder="1" applyAlignment="1">
      <alignment vertical="center"/>
    </xf>
    <xf numFmtId="307" fontId="14" fillId="0" borderId="3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10" fontId="14" fillId="0" borderId="17" xfId="0" applyNumberFormat="1" applyFont="1" applyBorder="1" applyAlignment="1">
      <alignment vertical="center"/>
    </xf>
    <xf numFmtId="10" fontId="14" fillId="0" borderId="11" xfId="0" applyNumberFormat="1" applyFont="1" applyBorder="1" applyAlignment="1">
      <alignment vertical="center"/>
    </xf>
    <xf numFmtId="307" fontId="14" fillId="0" borderId="0" xfId="0" applyNumberFormat="1" applyFont="1" applyAlignment="1" quotePrefix="1">
      <alignment horizontal="right"/>
    </xf>
    <xf numFmtId="43" fontId="14" fillId="0" borderId="0" xfId="0" applyFont="1" applyAlignment="1" quotePrefix="1">
      <alignment horizontal="right"/>
    </xf>
    <xf numFmtId="193" fontId="26" fillId="0" borderId="0" xfId="0" applyNumberFormat="1" applyFont="1" applyAlignment="1" quotePrefix="1">
      <alignment horizontal="right"/>
    </xf>
    <xf numFmtId="43" fontId="27" fillId="0" borderId="0" xfId="0" applyFont="1" applyBorder="1" applyAlignment="1" quotePrefix="1">
      <alignment horizontal="right"/>
    </xf>
    <xf numFmtId="49" fontId="14" fillId="0" borderId="0" xfId="0" applyNumberFormat="1" applyFont="1" applyFill="1" applyBorder="1" applyAlignment="1" quotePrefix="1">
      <alignment horizontal="left" vertical="center"/>
    </xf>
    <xf numFmtId="357" fontId="0" fillId="0" borderId="6" xfId="0" applyNumberFormat="1" applyFont="1" applyBorder="1" applyAlignment="1">
      <alignment vertical="center"/>
    </xf>
    <xf numFmtId="357" fontId="0" fillId="0" borderId="16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horizontal="right"/>
    </xf>
    <xf numFmtId="0" fontId="14" fillId="0" borderId="0" xfId="0" applyFont="1" applyAlignment="1" quotePrefix="1">
      <alignment horizontal="center" vertical="center"/>
    </xf>
    <xf numFmtId="357" fontId="14" fillId="0" borderId="21" xfId="0" applyNumberFormat="1" applyFont="1" applyBorder="1" applyAlignment="1">
      <alignment horizontal="right"/>
    </xf>
    <xf numFmtId="357" fontId="14" fillId="0" borderId="9" xfId="0" applyNumberFormat="1" applyFont="1" applyBorder="1" applyAlignment="1">
      <alignment horizontal="right"/>
    </xf>
    <xf numFmtId="357" fontId="14" fillId="0" borderId="22" xfId="0" applyNumberFormat="1" applyFont="1" applyBorder="1" applyAlignment="1">
      <alignment horizontal="right"/>
    </xf>
    <xf numFmtId="357" fontId="14" fillId="0" borderId="23" xfId="0" applyNumberFormat="1" applyFont="1" applyBorder="1" applyAlignment="1">
      <alignment horizontal="right"/>
    </xf>
    <xf numFmtId="357" fontId="14" fillId="0" borderId="24" xfId="0" applyNumberFormat="1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0" xfId="0" applyFont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0" fontId="14" fillId="0" borderId="17" xfId="0" applyFont="1" applyBorder="1" applyAlignment="1">
      <alignment horizontal="center" shrinkToFit="1"/>
    </xf>
    <xf numFmtId="193" fontId="14" fillId="0" borderId="25" xfId="0" applyNumberFormat="1" applyFont="1" applyFill="1" applyBorder="1" applyAlignment="1" applyProtection="1">
      <alignment vertical="center"/>
      <protection locked="0"/>
    </xf>
    <xf numFmtId="193" fontId="14" fillId="0" borderId="22" xfId="0" applyNumberFormat="1" applyFont="1" applyFill="1" applyBorder="1" applyAlignment="1" applyProtection="1">
      <alignment vertical="center"/>
      <protection locked="0"/>
    </xf>
    <xf numFmtId="193" fontId="14" fillId="0" borderId="24" xfId="0" applyNumberFormat="1" applyFont="1" applyFill="1" applyBorder="1" applyAlignment="1" applyProtection="1">
      <alignment vertical="center"/>
      <protection locked="0"/>
    </xf>
    <xf numFmtId="193" fontId="14" fillId="0" borderId="21" xfId="0" applyNumberFormat="1" applyFont="1" applyFill="1" applyBorder="1" applyAlignment="1" applyProtection="1">
      <alignment vertical="center"/>
      <protection locked="0"/>
    </xf>
    <xf numFmtId="193" fontId="14" fillId="0" borderId="9" xfId="0" applyNumberFormat="1" applyFont="1" applyFill="1" applyBorder="1" applyAlignment="1" applyProtection="1">
      <alignment vertical="center"/>
      <protection locked="0"/>
    </xf>
    <xf numFmtId="193" fontId="14" fillId="0" borderId="6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Border="1" applyAlignment="1">
      <alignment/>
    </xf>
    <xf numFmtId="0" fontId="14" fillId="0" borderId="11" xfId="0" applyFont="1" applyBorder="1" applyAlignment="1">
      <alignment/>
    </xf>
    <xf numFmtId="193" fontId="14" fillId="0" borderId="7" xfId="0" applyNumberFormat="1" applyFont="1" applyFill="1" applyBorder="1" applyAlignment="1" applyProtection="1">
      <alignment vertical="center"/>
      <protection locked="0"/>
    </xf>
    <xf numFmtId="193" fontId="14" fillId="0" borderId="0" xfId="0" applyNumberFormat="1" applyFont="1" applyFill="1" applyBorder="1" applyAlignment="1" applyProtection="1">
      <alignment vertical="center"/>
      <protection locked="0"/>
    </xf>
    <xf numFmtId="357" fontId="14" fillId="0" borderId="0" xfId="0" applyNumberFormat="1" applyFont="1" applyBorder="1" applyAlignment="1">
      <alignment horizontal="right"/>
    </xf>
    <xf numFmtId="357" fontId="14" fillId="0" borderId="26" xfId="0" applyNumberFormat="1" applyFont="1" applyBorder="1" applyAlignment="1">
      <alignment horizontal="right"/>
    </xf>
    <xf numFmtId="357" fontId="14" fillId="0" borderId="27" xfId="0" applyNumberFormat="1" applyFont="1" applyBorder="1" applyAlignment="1">
      <alignment horizontal="right"/>
    </xf>
    <xf numFmtId="193" fontId="14" fillId="0" borderId="27" xfId="0" applyNumberFormat="1" applyFont="1" applyFill="1" applyBorder="1" applyAlignment="1" applyProtection="1">
      <alignment vertical="center"/>
      <protection locked="0"/>
    </xf>
    <xf numFmtId="357" fontId="14" fillId="0" borderId="28" xfId="0" applyNumberFormat="1" applyFont="1" applyBorder="1" applyAlignment="1">
      <alignment horizontal="right"/>
    </xf>
    <xf numFmtId="193" fontId="14" fillId="0" borderId="29" xfId="0" applyNumberFormat="1" applyFont="1" applyFill="1" applyBorder="1" applyAlignment="1" applyProtection="1">
      <alignment vertical="center"/>
      <protection locked="0"/>
    </xf>
    <xf numFmtId="193" fontId="14" fillId="0" borderId="28" xfId="0" applyNumberFormat="1" applyFont="1" applyFill="1" applyBorder="1" applyAlignment="1" applyProtection="1">
      <alignment vertical="center"/>
      <protection locked="0"/>
    </xf>
    <xf numFmtId="357" fontId="14" fillId="0" borderId="29" xfId="0" applyNumberFormat="1" applyFont="1" applyBorder="1" applyAlignment="1">
      <alignment horizontal="right"/>
    </xf>
    <xf numFmtId="43" fontId="14" fillId="0" borderId="7" xfId="0" applyFont="1" applyBorder="1" applyAlignment="1">
      <alignment/>
    </xf>
    <xf numFmtId="357" fontId="14" fillId="0" borderId="7" xfId="0" applyNumberFormat="1" applyFont="1" applyBorder="1" applyAlignment="1">
      <alignment horizontal="right"/>
    </xf>
    <xf numFmtId="357" fontId="14" fillId="0" borderId="7" xfId="0" applyNumberFormat="1" applyFont="1" applyBorder="1" applyAlignment="1">
      <alignment horizontal="center" shrinkToFit="1"/>
    </xf>
    <xf numFmtId="357" fontId="14" fillId="0" borderId="9" xfId="0" applyNumberFormat="1" applyFont="1" applyBorder="1" applyAlignment="1">
      <alignment horizontal="center" shrinkToFit="1"/>
    </xf>
    <xf numFmtId="0" fontId="14" fillId="0" borderId="14" xfId="0" applyFont="1" applyBorder="1" applyAlignment="1">
      <alignment horizontal="center" shrinkToFit="1"/>
    </xf>
    <xf numFmtId="0" fontId="14" fillId="0" borderId="17" xfId="0" applyFont="1" applyBorder="1" applyAlignment="1">
      <alignment shrinkToFit="1"/>
    </xf>
    <xf numFmtId="0" fontId="14" fillId="0" borderId="14" xfId="0" applyFont="1" applyBorder="1" applyAlignment="1">
      <alignment horizontal="center"/>
    </xf>
    <xf numFmtId="0" fontId="14" fillId="0" borderId="25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 shrinkToFit="1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 quotePrefix="1">
      <alignment horizontal="left"/>
      <protection/>
    </xf>
    <xf numFmtId="0" fontId="14" fillId="0" borderId="30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 quotePrefix="1">
      <alignment horizontal="left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 quotePrefix="1">
      <alignment horizontal="left"/>
      <protection/>
    </xf>
    <xf numFmtId="0" fontId="14" fillId="0" borderId="24" xfId="0" applyFont="1" applyBorder="1" applyAlignment="1" applyProtection="1">
      <alignment horizontal="left"/>
      <protection/>
    </xf>
    <xf numFmtId="0" fontId="14" fillId="0" borderId="6" xfId="0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shrinkToFit="1"/>
      <protection/>
    </xf>
    <xf numFmtId="0" fontId="14" fillId="0" borderId="23" xfId="0" applyFont="1" applyBorder="1" applyAlignment="1" applyProtection="1">
      <alignment horizontal="center"/>
      <protection/>
    </xf>
    <xf numFmtId="357" fontId="14" fillId="0" borderId="14" xfId="0" applyNumberFormat="1" applyFont="1" applyBorder="1" applyAlignment="1">
      <alignment horizontal="right"/>
    </xf>
    <xf numFmtId="357" fontId="14" fillId="0" borderId="6" xfId="0" applyNumberFormat="1" applyFont="1" applyBorder="1" applyAlignment="1">
      <alignment horizontal="right"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/>
      <protection/>
    </xf>
    <xf numFmtId="357" fontId="14" fillId="0" borderId="0" xfId="0" applyNumberFormat="1" applyFont="1" applyBorder="1" applyAlignment="1">
      <alignment/>
    </xf>
    <xf numFmtId="0" fontId="14" fillId="0" borderId="21" xfId="0" applyFont="1" applyBorder="1" applyAlignment="1" applyProtection="1">
      <alignment horizontal="left" shrinkToFit="1"/>
      <protection/>
    </xf>
    <xf numFmtId="0" fontId="14" fillId="0" borderId="30" xfId="0" applyFont="1" applyFill="1" applyBorder="1" applyAlignment="1" applyProtection="1">
      <alignment shrinkToFit="1"/>
      <protection/>
    </xf>
    <xf numFmtId="0" fontId="0" fillId="0" borderId="32" xfId="0" applyFont="1" applyBorder="1" applyAlignment="1" applyProtection="1">
      <alignment horizontal="left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left"/>
      <protection/>
    </xf>
    <xf numFmtId="357" fontId="14" fillId="0" borderId="35" xfId="0" applyNumberFormat="1" applyFont="1" applyBorder="1" applyAlignment="1">
      <alignment horizontal="right"/>
    </xf>
    <xf numFmtId="193" fontId="14" fillId="0" borderId="23" xfId="0" applyNumberFormat="1" applyFont="1" applyFill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horizontal="left"/>
      <protection/>
    </xf>
    <xf numFmtId="0" fontId="14" fillId="0" borderId="30" xfId="0" applyFont="1" applyBorder="1" applyAlignment="1" applyProtection="1">
      <alignment shrinkToFit="1"/>
      <protection/>
    </xf>
    <xf numFmtId="193" fontId="14" fillId="0" borderId="35" xfId="0" applyNumberFormat="1" applyFont="1" applyFill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357" fontId="14" fillId="0" borderId="0" xfId="0" applyNumberFormat="1" applyFont="1" applyAlignment="1">
      <alignment horizontal="right" shrinkToFit="1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43" fontId="16" fillId="0" borderId="0" xfId="0" applyFont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357" fontId="0" fillId="0" borderId="0" xfId="0" applyNumberFormat="1" applyFont="1" applyBorder="1" applyAlignment="1">
      <alignment vertical="center"/>
    </xf>
    <xf numFmtId="43" fontId="0" fillId="0" borderId="0" xfId="0" applyFont="1" applyBorder="1" applyAlignment="1">
      <alignment horizontal="center"/>
    </xf>
    <xf numFmtId="43" fontId="0" fillId="0" borderId="0" xfId="0" applyFont="1" applyBorder="1" applyAlignment="1">
      <alignment/>
    </xf>
    <xf numFmtId="43" fontId="0" fillId="0" borderId="6" xfId="0" applyFont="1" applyBorder="1" applyAlignment="1">
      <alignment/>
    </xf>
    <xf numFmtId="357" fontId="16" fillId="0" borderId="0" xfId="0" applyNumberFormat="1" applyFont="1" applyAlignment="1" quotePrefix="1">
      <alignment horizontal="center"/>
    </xf>
    <xf numFmtId="357" fontId="16" fillId="0" borderId="0" xfId="0" applyNumberFormat="1" applyFont="1" applyAlignment="1">
      <alignment shrinkToFit="1"/>
    </xf>
    <xf numFmtId="357" fontId="16" fillId="0" borderId="2" xfId="0" applyNumberFormat="1" applyFont="1" applyBorder="1" applyAlignment="1" quotePrefix="1">
      <alignment horizontal="right"/>
    </xf>
    <xf numFmtId="357" fontId="16" fillId="0" borderId="0" xfId="0" applyNumberFormat="1" applyFont="1" applyBorder="1" applyAlignment="1" quotePrefix="1">
      <alignment horizontal="right"/>
    </xf>
    <xf numFmtId="357" fontId="16" fillId="0" borderId="2" xfId="0" applyNumberFormat="1" applyFont="1" applyBorder="1" applyAlignment="1">
      <alignment/>
    </xf>
    <xf numFmtId="0" fontId="16" fillId="0" borderId="0" xfId="0" applyFont="1" applyAlignment="1" quotePrefix="1">
      <alignment/>
    </xf>
    <xf numFmtId="357" fontId="16" fillId="0" borderId="19" xfId="0" applyNumberFormat="1" applyFont="1" applyBorder="1" applyAlignment="1">
      <alignment/>
    </xf>
    <xf numFmtId="357" fontId="16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16" fillId="0" borderId="0" xfId="0" applyFont="1" applyAlignment="1" quotePrefix="1">
      <alignment horizontal="centerContinuous"/>
    </xf>
    <xf numFmtId="0" fontId="29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357" fontId="16" fillId="0" borderId="0" xfId="0" applyNumberFormat="1" applyFont="1" applyAlignment="1">
      <alignment horizontal="centerContinuous"/>
    </xf>
    <xf numFmtId="0" fontId="3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357" fontId="16" fillId="0" borderId="0" xfId="0" applyNumberFormat="1" applyFont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357" fontId="0" fillId="0" borderId="9" xfId="0" applyNumberFormat="1" applyFont="1" applyBorder="1" applyAlignment="1">
      <alignment horizontal="center"/>
    </xf>
    <xf numFmtId="357" fontId="0" fillId="0" borderId="5" xfId="0" applyNumberFormat="1" applyFont="1" applyBorder="1" applyAlignment="1">
      <alignment horizontal="centerContinuous"/>
    </xf>
    <xf numFmtId="357" fontId="0" fillId="0" borderId="3" xfId="0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357" fontId="0" fillId="0" borderId="6" xfId="0" applyNumberFormat="1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357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31" fillId="0" borderId="1" xfId="0" applyFont="1" applyBorder="1" applyAlignment="1">
      <alignment horizontal="center"/>
    </xf>
    <xf numFmtId="357" fontId="0" fillId="0" borderId="1" xfId="0" applyNumberFormat="1" applyFont="1" applyBorder="1" applyAlignment="1">
      <alignment horizontal="right"/>
    </xf>
    <xf numFmtId="357" fontId="0" fillId="0" borderId="1" xfId="0" applyNumberFormat="1" applyFont="1" applyBorder="1" applyAlignment="1">
      <alignment/>
    </xf>
    <xf numFmtId="0" fontId="0" fillId="0" borderId="9" xfId="0" applyFont="1" applyBorder="1" applyAlignment="1">
      <alignment/>
    </xf>
    <xf numFmtId="357" fontId="0" fillId="0" borderId="9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57" fontId="0" fillId="0" borderId="7" xfId="0" applyNumberFormat="1" applyFont="1" applyBorder="1" applyAlignment="1">
      <alignment horizontal="right"/>
    </xf>
    <xf numFmtId="357" fontId="0" fillId="0" borderId="7" xfId="0" applyNumberFormat="1" applyFont="1" applyBorder="1" applyAlignment="1">
      <alignment/>
    </xf>
    <xf numFmtId="357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357" fontId="0" fillId="0" borderId="0" xfId="0" applyNumberFormat="1" applyFont="1" applyBorder="1" applyAlignment="1">
      <alignment horizontal="right"/>
    </xf>
    <xf numFmtId="357" fontId="0" fillId="0" borderId="0" xfId="0" applyNumberFormat="1" applyFont="1" applyBorder="1" applyAlignment="1">
      <alignment/>
    </xf>
    <xf numFmtId="49" fontId="16" fillId="0" borderId="0" xfId="0" applyNumberFormat="1" applyFont="1" applyAlignment="1">
      <alignment horizontal="centerContinuous"/>
    </xf>
    <xf numFmtId="49" fontId="29" fillId="0" borderId="0" xfId="0" applyNumberFormat="1" applyFont="1" applyAlignment="1">
      <alignment horizontal="centerContinuous"/>
    </xf>
    <xf numFmtId="0" fontId="16" fillId="0" borderId="0" xfId="0" applyFont="1" applyBorder="1" applyAlignment="1">
      <alignment horizontal="center"/>
    </xf>
    <xf numFmtId="0" fontId="29" fillId="0" borderId="0" xfId="0" applyFont="1" applyAlignment="1" quotePrefix="1">
      <alignment horizontal="centerContinuous"/>
    </xf>
    <xf numFmtId="357" fontId="0" fillId="0" borderId="6" xfId="0" applyNumberFormat="1" applyFont="1" applyBorder="1" applyAlignment="1">
      <alignment horizontal="left"/>
    </xf>
    <xf numFmtId="357" fontId="0" fillId="0" borderId="14" xfId="0" applyNumberFormat="1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357" fontId="0" fillId="0" borderId="7" xfId="0" applyNumberFormat="1" applyFont="1" applyBorder="1" applyAlignment="1">
      <alignment horizontal="centerContinuous"/>
    </xf>
    <xf numFmtId="357" fontId="16" fillId="0" borderId="2" xfId="0" applyNumberFormat="1" applyFont="1" applyBorder="1" applyAlignment="1">
      <alignment horizontal="centerContinuous"/>
    </xf>
    <xf numFmtId="0" fontId="16" fillId="0" borderId="4" xfId="0" applyFont="1" applyBorder="1" applyAlignment="1">
      <alignment horizontal="centerContinuous"/>
    </xf>
    <xf numFmtId="357" fontId="0" fillId="0" borderId="6" xfId="0" applyNumberFormat="1" applyFont="1" applyBorder="1" applyAlignment="1">
      <alignment horizontal="left" shrinkToFit="1"/>
    </xf>
    <xf numFmtId="0" fontId="0" fillId="0" borderId="7" xfId="0" applyFont="1" applyBorder="1" applyAlignment="1">
      <alignment/>
    </xf>
    <xf numFmtId="357" fontId="0" fillId="0" borderId="6" xfId="0" applyNumberFormat="1" applyFont="1" applyBorder="1" applyAlignment="1">
      <alignment horizontal="center" shrinkToFit="1"/>
    </xf>
    <xf numFmtId="0" fontId="31" fillId="0" borderId="2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357" fontId="0" fillId="0" borderId="7" xfId="0" applyNumberFormat="1" applyFont="1" applyBorder="1" applyAlignment="1">
      <alignment horizontal="left" shrinkToFit="1"/>
    </xf>
    <xf numFmtId="49" fontId="0" fillId="0" borderId="11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3" fontId="0" fillId="0" borderId="6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3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3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3" fontId="0" fillId="0" borderId="9" xfId="0" applyFont="1" applyBorder="1" applyAlignment="1">
      <alignment vertical="center"/>
    </xf>
    <xf numFmtId="0" fontId="0" fillId="0" borderId="7" xfId="0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0" fontId="31" fillId="0" borderId="8" xfId="0" applyFont="1" applyBorder="1" applyAlignment="1">
      <alignment horizontal="center"/>
    </xf>
    <xf numFmtId="357" fontId="0" fillId="0" borderId="8" xfId="0" applyNumberFormat="1" applyFont="1" applyBorder="1" applyAlignment="1">
      <alignment horizontal="right"/>
    </xf>
    <xf numFmtId="357" fontId="0" fillId="0" borderId="12" xfId="0" applyNumberFormat="1" applyFont="1" applyBorder="1" applyAlignment="1">
      <alignment horizontal="right"/>
    </xf>
    <xf numFmtId="357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357" fontId="0" fillId="0" borderId="14" xfId="0" applyNumberFormat="1" applyFont="1" applyBorder="1" applyAlignment="1">
      <alignment horizontal="right"/>
    </xf>
    <xf numFmtId="357" fontId="0" fillId="0" borderId="11" xfId="0" applyNumberFormat="1" applyFont="1" applyBorder="1" applyAlignment="1">
      <alignment/>
    </xf>
    <xf numFmtId="357" fontId="0" fillId="0" borderId="2" xfId="0" applyNumberFormat="1" applyFont="1" applyBorder="1" applyAlignment="1">
      <alignment horizontal="right"/>
    </xf>
    <xf numFmtId="357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57" fontId="0" fillId="0" borderId="10" xfId="0" applyNumberFormat="1" applyFont="1" applyBorder="1" applyAlignment="1">
      <alignment horizontal="right"/>
    </xf>
    <xf numFmtId="357" fontId="0" fillId="0" borderId="3" xfId="0" applyNumberFormat="1" applyFont="1" applyBorder="1" applyAlignment="1">
      <alignment horizontal="right"/>
    </xf>
    <xf numFmtId="49" fontId="16" fillId="0" borderId="0" xfId="0" applyNumberFormat="1" applyFont="1" applyAlignment="1">
      <alignment/>
    </xf>
    <xf numFmtId="43" fontId="18" fillId="0" borderId="0" xfId="0" applyFont="1" applyAlignment="1">
      <alignment/>
    </xf>
    <xf numFmtId="357" fontId="1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357" fontId="0" fillId="0" borderId="0" xfId="0" applyNumberFormat="1" applyFont="1" applyAlignment="1">
      <alignment/>
    </xf>
    <xf numFmtId="357" fontId="16" fillId="0" borderId="0" xfId="0" applyNumberFormat="1" applyFont="1" applyAlignment="1">
      <alignment horizontal="left"/>
    </xf>
    <xf numFmtId="43" fontId="14" fillId="0" borderId="0" xfId="0" applyNumberFormat="1" applyFont="1" applyAlignment="1" quotePrefix="1">
      <alignment/>
    </xf>
    <xf numFmtId="43" fontId="14" fillId="0" borderId="0" xfId="0" applyNumberFormat="1" applyFont="1" applyAlignment="1">
      <alignment horizontal="right"/>
    </xf>
    <xf numFmtId="49" fontId="14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57" fontId="14" fillId="0" borderId="5" xfId="0" applyNumberFormat="1" applyFont="1" applyBorder="1" applyAlignment="1">
      <alignment horizontal="center" vertical="center"/>
    </xf>
    <xf numFmtId="357" fontId="14" fillId="0" borderId="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357" fontId="17" fillId="0" borderId="1" xfId="0" applyNumberFormat="1" applyFont="1" applyBorder="1" applyAlignment="1">
      <alignment horizontal="center"/>
    </xf>
    <xf numFmtId="357" fontId="0" fillId="0" borderId="9" xfId="0" applyNumberFormat="1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357" fontId="0" fillId="0" borderId="5" xfId="0" applyNumberFormat="1" applyFont="1" applyBorder="1" applyAlignment="1">
      <alignment horizontal="center"/>
    </xf>
    <xf numFmtId="357" fontId="0" fillId="0" borderId="10" xfId="0" applyNumberFormat="1" applyFont="1" applyBorder="1" applyAlignment="1">
      <alignment horizontal="center"/>
    </xf>
    <xf numFmtId="357" fontId="0" fillId="0" borderId="9" xfId="0" applyNumberFormat="1" applyFont="1" applyBorder="1" applyAlignment="1">
      <alignment horizontal="center" vertical="center"/>
    </xf>
    <xf numFmtId="357" fontId="14" fillId="0" borderId="9" xfId="0" applyNumberFormat="1" applyFont="1" applyBorder="1" applyAlignment="1" quotePrefix="1">
      <alignment horizontal="center" vertical="center"/>
    </xf>
    <xf numFmtId="357" fontId="14" fillId="0" borderId="7" xfId="0" applyNumberFormat="1" applyFont="1" applyBorder="1" applyAlignment="1" quotePrefix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357" fontId="17" fillId="0" borderId="9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357" fontId="17" fillId="0" borderId="9" xfId="0" applyNumberFormat="1" applyFont="1" applyBorder="1" applyAlignment="1" quotePrefix="1">
      <alignment horizontal="center" vertical="center"/>
    </xf>
    <xf numFmtId="357" fontId="17" fillId="0" borderId="5" xfId="0" applyNumberFormat="1" applyFont="1" applyBorder="1" applyAlignment="1">
      <alignment horizontal="center"/>
    </xf>
    <xf numFmtId="357" fontId="17" fillId="0" borderId="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07" fontId="14" fillId="0" borderId="0" xfId="0" applyNumberFormat="1" applyFont="1" applyAlignment="1" quotePrefix="1">
      <alignment horizontal="center"/>
    </xf>
    <xf numFmtId="307" fontId="14" fillId="0" borderId="0" xfId="0" applyNumberFormat="1" applyFont="1" applyAlignment="1" applyProtection="1">
      <alignment horizontal="center" vertical="center"/>
      <protection hidden="1"/>
    </xf>
    <xf numFmtId="307" fontId="14" fillId="0" borderId="0" xfId="0" applyNumberFormat="1" applyFont="1" applyBorder="1" applyAlignment="1" applyProtection="1" quotePrefix="1">
      <alignment horizontal="center" vertical="center"/>
      <protection hidden="1"/>
    </xf>
    <xf numFmtId="357" fontId="14" fillId="0" borderId="0" xfId="0" applyNumberFormat="1" applyFont="1" applyAlignment="1" quotePrefix="1">
      <alignment horizontal="center"/>
    </xf>
    <xf numFmtId="357" fontId="14" fillId="0" borderId="0" xfId="0" applyNumberFormat="1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3" fontId="18" fillId="0" borderId="0" xfId="0" applyFont="1" applyBorder="1" applyAlignment="1" quotePrefix="1">
      <alignment horizontal="center"/>
    </xf>
    <xf numFmtId="43" fontId="18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5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10" fontId="14" fillId="0" borderId="17" xfId="0" applyNumberFormat="1" applyFont="1" applyBorder="1" applyAlignment="1" quotePrefix="1">
      <alignment horizontal="left" vertical="center"/>
    </xf>
    <xf numFmtId="10" fontId="14" fillId="0" borderId="14" xfId="0" applyNumberFormat="1" applyFont="1" applyBorder="1" applyAlignment="1" quotePrefix="1">
      <alignment horizontal="left" vertical="center"/>
    </xf>
    <xf numFmtId="10" fontId="14" fillId="0" borderId="17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357" fontId="0" fillId="0" borderId="5" xfId="0" applyNumberFormat="1" applyFont="1" applyBorder="1" applyAlignment="1">
      <alignment horizontal="center" vertical="center"/>
    </xf>
    <xf numFmtId="357" fontId="0" fillId="0" borderId="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93" fontId="18" fillId="0" borderId="9" xfId="0" applyNumberFormat="1" applyFont="1" applyBorder="1" applyAlignment="1">
      <alignment horizontal="center" vertical="center"/>
    </xf>
    <xf numFmtId="307" fontId="14" fillId="0" borderId="2" xfId="0" applyNumberFormat="1" applyFont="1" applyBorder="1" applyAlignment="1">
      <alignment horizontal="center"/>
    </xf>
    <xf numFmtId="307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0" fontId="14" fillId="0" borderId="4" xfId="0" applyFont="1" applyBorder="1" applyAlignment="1" quotePrefix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357" fontId="14" fillId="0" borderId="5" xfId="0" applyNumberFormat="1" applyFont="1" applyBorder="1" applyAlignment="1">
      <alignment horizontal="center" shrinkToFit="1"/>
    </xf>
    <xf numFmtId="357" fontId="14" fillId="0" borderId="10" xfId="0" applyNumberFormat="1" applyFont="1" applyBorder="1" applyAlignment="1">
      <alignment horizontal="center" shrinkToFit="1"/>
    </xf>
    <xf numFmtId="357" fontId="14" fillId="0" borderId="3" xfId="0" applyNumberFormat="1" applyFont="1" applyBorder="1" applyAlignment="1">
      <alignment horizontal="center" shrinkToFit="1"/>
    </xf>
    <xf numFmtId="0" fontId="14" fillId="0" borderId="5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13" xfId="0" applyFont="1" applyBorder="1" applyAlignment="1">
      <alignment horizontal="left" shrinkToFit="1"/>
    </xf>
    <xf numFmtId="0" fontId="14" fillId="0" borderId="8" xfId="0" applyFont="1" applyBorder="1" applyAlignment="1">
      <alignment horizontal="left" shrinkToFit="1"/>
    </xf>
    <xf numFmtId="49" fontId="14" fillId="0" borderId="17" xfId="0" applyNumberFormat="1" applyFont="1" applyBorder="1" applyAlignment="1">
      <alignment horizontal="left" shrinkToFit="1"/>
    </xf>
    <xf numFmtId="49" fontId="14" fillId="0" borderId="0" xfId="0" applyNumberFormat="1" applyFont="1" applyBorder="1" applyAlignment="1">
      <alignment horizontal="left" shrinkToFit="1"/>
    </xf>
    <xf numFmtId="15" fontId="16" fillId="0" borderId="5" xfId="0" applyNumberFormat="1" applyFont="1" applyBorder="1" applyAlignment="1">
      <alignment horizontal="center"/>
    </xf>
    <xf numFmtId="15" fontId="16" fillId="0" borderId="3" xfId="0" applyNumberFormat="1" applyFont="1" applyBorder="1" applyAlignment="1">
      <alignment horizontal="center"/>
    </xf>
    <xf numFmtId="15" fontId="16" fillId="0" borderId="5" xfId="0" applyNumberFormat="1" applyFont="1" applyBorder="1" applyAlignment="1">
      <alignment horizontal="left"/>
    </xf>
    <xf numFmtId="15" fontId="16" fillId="0" borderId="3" xfId="0" applyNumberFormat="1" applyFont="1" applyBorder="1" applyAlignment="1">
      <alignment horizontal="left"/>
    </xf>
    <xf numFmtId="15" fontId="16" fillId="0" borderId="5" xfId="0" applyNumberFormat="1" applyFont="1" applyBorder="1" applyAlignment="1" quotePrefix="1">
      <alignment horizontal="center"/>
    </xf>
    <xf numFmtId="15" fontId="16" fillId="0" borderId="3" xfId="0" applyNumberFormat="1" applyFont="1" applyBorder="1" applyAlignment="1" quotePrefix="1">
      <alignment horizontal="center"/>
    </xf>
    <xf numFmtId="0" fontId="16" fillId="0" borderId="5" xfId="0" applyFont="1" applyBorder="1" applyAlignment="1" quotePrefix="1">
      <alignment horizontal="center"/>
    </xf>
    <xf numFmtId="0" fontId="16" fillId="0" borderId="3" xfId="0" applyFont="1" applyBorder="1" applyAlignment="1" quotePrefix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13" fontId="14" fillId="0" borderId="11" xfId="0" applyNumberFormat="1" applyFont="1" applyBorder="1" applyAlignment="1">
      <alignment horizontal="center"/>
    </xf>
    <xf numFmtId="213" fontId="14" fillId="0" borderId="4" xfId="0" applyNumberFormat="1" applyFont="1" applyBorder="1" applyAlignment="1">
      <alignment horizontal="center"/>
    </xf>
    <xf numFmtId="15" fontId="16" fillId="0" borderId="9" xfId="0" applyNumberFormat="1" applyFont="1" applyBorder="1" applyAlignment="1" quotePrefix="1">
      <alignment horizontal="center" vertical="center"/>
    </xf>
    <xf numFmtId="15" fontId="16" fillId="0" borderId="7" xfId="0" applyNumberFormat="1" applyFont="1" applyBorder="1" applyAlignment="1" quotePrefix="1">
      <alignment horizontal="center" vertical="center"/>
    </xf>
    <xf numFmtId="0" fontId="16" fillId="0" borderId="9" xfId="0" applyFont="1" applyBorder="1" applyAlignment="1" quotePrefix="1">
      <alignment horizontal="center" vertical="center"/>
    </xf>
    <xf numFmtId="0" fontId="16" fillId="0" borderId="7" xfId="0" applyFont="1" applyBorder="1" applyAlignment="1" quotePrefix="1">
      <alignment horizontal="center" vertical="center"/>
    </xf>
    <xf numFmtId="213" fontId="14" fillId="0" borderId="13" xfId="0" applyNumberFormat="1" applyFont="1" applyBorder="1" applyAlignment="1">
      <alignment/>
    </xf>
    <xf numFmtId="213" fontId="14" fillId="0" borderId="12" xfId="0" applyNumberFormat="1" applyFont="1" applyBorder="1" applyAlignment="1" quotePrefix="1">
      <alignment/>
    </xf>
    <xf numFmtId="213" fontId="14" fillId="0" borderId="11" xfId="0" applyNumberFormat="1" applyFont="1" applyBorder="1" applyAlignment="1">
      <alignment/>
    </xf>
    <xf numFmtId="213" fontId="14" fillId="0" borderId="4" xfId="0" applyNumberFormat="1" applyFont="1" applyBorder="1" applyAlignment="1">
      <alignment/>
    </xf>
    <xf numFmtId="213" fontId="14" fillId="0" borderId="18" xfId="0" applyNumberFormat="1" applyFont="1" applyBorder="1" applyAlignment="1">
      <alignment/>
    </xf>
    <xf numFmtId="213" fontId="14" fillId="0" borderId="36" xfId="0" applyNumberFormat="1" applyFont="1" applyBorder="1" applyAlignment="1" quotePrefix="1">
      <alignment/>
    </xf>
    <xf numFmtId="213" fontId="14" fillId="0" borderId="13" xfId="0" applyNumberFormat="1" applyFont="1" applyBorder="1" applyAlignment="1">
      <alignment horizontal="center"/>
    </xf>
    <xf numFmtId="213" fontId="14" fillId="0" borderId="12" xfId="0" applyNumberFormat="1" applyFont="1" applyBorder="1" applyAlignment="1" quotePrefix="1">
      <alignment horizontal="center"/>
    </xf>
    <xf numFmtId="213" fontId="14" fillId="0" borderId="18" xfId="0" applyNumberFormat="1" applyFont="1" applyBorder="1" applyAlignment="1">
      <alignment horizontal="center"/>
    </xf>
    <xf numFmtId="213" fontId="14" fillId="0" borderId="36" xfId="0" applyNumberFormat="1" applyFont="1" applyBorder="1" applyAlignment="1" quotePrefix="1">
      <alignment horizontal="center"/>
    </xf>
    <xf numFmtId="0" fontId="14" fillId="0" borderId="2" xfId="0" applyFont="1" applyBorder="1" applyAlignment="1" quotePrefix="1">
      <alignment horizontal="center"/>
    </xf>
    <xf numFmtId="0" fontId="0" fillId="0" borderId="2" xfId="0" applyBorder="1" applyAlignment="1">
      <alignment vertical="center"/>
    </xf>
  </cellXfs>
  <cellStyles count="261">
    <cellStyle name="Normal" xfId="0"/>
    <cellStyle name="Comma [0]_Book2" xfId="15"/>
    <cellStyle name="Comma [0]_CCOCPX" xfId="16"/>
    <cellStyle name="Comma [0]_E&amp;ONW1" xfId="17"/>
    <cellStyle name="Comma [0]_E&amp;ONW2" xfId="18"/>
    <cellStyle name="Comma [0]_E&amp;OOCPX" xfId="19"/>
    <cellStyle name="Comma [0]_F&amp;COCPX" xfId="20"/>
    <cellStyle name="Comma [0]_ICC-Mar45-t2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Book2" xfId="46"/>
    <cellStyle name="Comma_Capex" xfId="47"/>
    <cellStyle name="Comma_Capex per line" xfId="48"/>
    <cellStyle name="Comma_Capex%rev" xfId="49"/>
    <cellStyle name="Comma_C-Cap intensity" xfId="50"/>
    <cellStyle name="Comma_C-Capex%rev" xfId="51"/>
    <cellStyle name="Comma_CCOCPX" xfId="52"/>
    <cellStyle name="Comma_Cht-Capex per line" xfId="53"/>
    <cellStyle name="Comma_Cht-Cum Real Opr Cf" xfId="54"/>
    <cellStyle name="Comma_Cht-Dep%Rev" xfId="55"/>
    <cellStyle name="Comma_Cht-Real Opr Cf" xfId="56"/>
    <cellStyle name="Comma_Cht-Rev dist" xfId="57"/>
    <cellStyle name="Comma_Cht-Rev p line" xfId="58"/>
    <cellStyle name="Comma_Cht-Rev per Staff" xfId="59"/>
    <cellStyle name="Comma_Cht-Staff cost%revenue" xfId="60"/>
    <cellStyle name="Comma_C-Line per Staff" xfId="61"/>
    <cellStyle name="Comma_C-lines distribution" xfId="62"/>
    <cellStyle name="Comma_C-Orig PLDT lines" xfId="63"/>
    <cellStyle name="Comma_C-Ret on Rev" xfId="64"/>
    <cellStyle name="Comma_C-ROACE" xfId="65"/>
    <cellStyle name="Comma_CROCF" xfId="66"/>
    <cellStyle name="Comma_Cum Real Opr Cf" xfId="67"/>
    <cellStyle name="Comma_Demand Fcst." xfId="68"/>
    <cellStyle name="Comma_Dep%Rev" xfId="69"/>
    <cellStyle name="Comma_E&amp;ONW1" xfId="70"/>
    <cellStyle name="Comma_E&amp;ONW2" xfId="71"/>
    <cellStyle name="Comma_E&amp;OOCPX" xfId="72"/>
    <cellStyle name="Comma_EPS" xfId="73"/>
    <cellStyle name="Comma_F&amp;COCPX" xfId="74"/>
    <cellStyle name="Comma_ICC-Mar45-t2" xfId="75"/>
    <cellStyle name="Comma_Inputs" xfId="76"/>
    <cellStyle name="Comma_IRR" xfId="77"/>
    <cellStyle name="Comma_ITOCPX" xfId="78"/>
    <cellStyle name="Comma_laroux" xfId="79"/>
    <cellStyle name="Comma_laroux_1" xfId="80"/>
    <cellStyle name="Comma_laroux_1_pldt" xfId="81"/>
    <cellStyle name="Comma_laroux_2" xfId="82"/>
    <cellStyle name="Comma_laroux_2_pldt" xfId="83"/>
    <cellStyle name="Comma_laroux_pldt" xfId="84"/>
    <cellStyle name="Comma_Line Inst." xfId="85"/>
    <cellStyle name="Comma_MATERAL2" xfId="86"/>
    <cellStyle name="Comma_MKGOCPX" xfId="87"/>
    <cellStyle name="Comma_Mkt Shr" xfId="88"/>
    <cellStyle name="Comma_MOBCPX" xfId="89"/>
    <cellStyle name="Comma_mud plant bolted" xfId="90"/>
    <cellStyle name="Comma_NCR-C&amp;W Val" xfId="91"/>
    <cellStyle name="Comma_NCR-Cap intensity" xfId="92"/>
    <cellStyle name="Comma_NCR-Line per Staff" xfId="93"/>
    <cellStyle name="Comma_NCR-Rev dist" xfId="94"/>
    <cellStyle name="Comma_Op Cost Break" xfId="95"/>
    <cellStyle name="Comma_OSMOCPX" xfId="96"/>
    <cellStyle name="Comma_PGMKOCPX" xfId="97"/>
    <cellStyle name="Comma_PGNW1" xfId="98"/>
    <cellStyle name="Comma_PGNW2" xfId="99"/>
    <cellStyle name="Comma_PGNWOCPX" xfId="100"/>
    <cellStyle name="Comma_pldt" xfId="101"/>
    <cellStyle name="Comma_pldt_1" xfId="102"/>
    <cellStyle name="Comma_Real Opr Cf" xfId="103"/>
    <cellStyle name="Comma_Real Rev per Staff (1)" xfId="104"/>
    <cellStyle name="Comma_Real Rev per Staff (2)" xfId="105"/>
    <cellStyle name="Comma_Region 2-C&amp;W" xfId="106"/>
    <cellStyle name="Comma_Return on Rev" xfId="107"/>
    <cellStyle name="Comma_Rev p line" xfId="108"/>
    <cellStyle name="Comma_ROACE" xfId="109"/>
    <cellStyle name="Comma_ROCF (Tot)" xfId="110"/>
    <cellStyle name="Comma_SATOCPX" xfId="111"/>
    <cellStyle name="Comma_Staff cost%rev" xfId="112"/>
    <cellStyle name="Comma_TMSNW1" xfId="113"/>
    <cellStyle name="Comma_TMSNW2" xfId="114"/>
    <cellStyle name="Comma_TMSOCPX" xfId="115"/>
    <cellStyle name="Comma_Total-Rev dist." xfId="116"/>
    <cellStyle name="Currency [0]_Book2" xfId="117"/>
    <cellStyle name="Currency [0]_CCOCPX" xfId="118"/>
    <cellStyle name="Currency [0]_E&amp;ONW1" xfId="119"/>
    <cellStyle name="Currency [0]_E&amp;ONW2" xfId="120"/>
    <cellStyle name="Currency [0]_E&amp;OOCPX" xfId="121"/>
    <cellStyle name="Currency [0]_F&amp;COCPX" xfId="122"/>
    <cellStyle name="Currency [0]_ICC-Mar45-t2" xfId="123"/>
    <cellStyle name="Currency [0]_Inputs" xfId="124"/>
    <cellStyle name="Currency [0]_ITOCPX" xfId="125"/>
    <cellStyle name="Currency [0]_laroux" xfId="126"/>
    <cellStyle name="Currency [0]_laroux_1" xfId="127"/>
    <cellStyle name="Currency [0]_laroux_2" xfId="128"/>
    <cellStyle name="Currency [0]_laroux_MATERAL2" xfId="129"/>
    <cellStyle name="Currency [0]_laroux_mud plant bolted" xfId="130"/>
    <cellStyle name="Currency [0]_MATERAL2" xfId="131"/>
    <cellStyle name="Currency [0]_MKGOCPX" xfId="132"/>
    <cellStyle name="Currency [0]_MOBCPX" xfId="133"/>
    <cellStyle name="Currency [0]_mud plant bolted" xfId="134"/>
    <cellStyle name="Currency [0]_OSMOCPX" xfId="135"/>
    <cellStyle name="Currency [0]_PGMKOCPX" xfId="136"/>
    <cellStyle name="Currency [0]_PGNW1" xfId="137"/>
    <cellStyle name="Currency [0]_PGNW2" xfId="138"/>
    <cellStyle name="Currency [0]_PGNWOCPX" xfId="139"/>
    <cellStyle name="Currency [0]_pldt" xfId="140"/>
    <cellStyle name="Currency [0]_pldt_1" xfId="141"/>
    <cellStyle name="Currency [0]_pldt_2" xfId="142"/>
    <cellStyle name="Currency [0]_pldt_3" xfId="143"/>
    <cellStyle name="Currency [0]_SATOCPX" xfId="144"/>
    <cellStyle name="Currency [0]_TMSNW1" xfId="145"/>
    <cellStyle name="Currency [0]_TMSNW2" xfId="146"/>
    <cellStyle name="Currency [0]_TMSOCPX" xfId="147"/>
    <cellStyle name="Currency_Book2" xfId="148"/>
    <cellStyle name="Currency_CCOCPX" xfId="149"/>
    <cellStyle name="Currency_E&amp;ONW1" xfId="150"/>
    <cellStyle name="Currency_E&amp;ONW2" xfId="151"/>
    <cellStyle name="Currency_E&amp;OOCPX" xfId="152"/>
    <cellStyle name="Currency_F&amp;COCPX" xfId="153"/>
    <cellStyle name="Currency_ICC-Mar45-t2" xfId="154"/>
    <cellStyle name="Currency_Inputs" xfId="155"/>
    <cellStyle name="Currency_ITOCPX" xfId="156"/>
    <cellStyle name="Currency_laroux" xfId="157"/>
    <cellStyle name="Currency_laroux_1" xfId="158"/>
    <cellStyle name="Currency_laroux_2" xfId="159"/>
    <cellStyle name="Currency_MATERAL2" xfId="160"/>
    <cellStyle name="Currency_MKGOCPX" xfId="161"/>
    <cellStyle name="Currency_MOBCPX" xfId="162"/>
    <cellStyle name="Currency_mud plant bolted" xfId="163"/>
    <cellStyle name="Currency_OSMOCPX" xfId="164"/>
    <cellStyle name="Currency_PGMKOCPX" xfId="165"/>
    <cellStyle name="Currency_PGNW1" xfId="166"/>
    <cellStyle name="Currency_PGNW2" xfId="167"/>
    <cellStyle name="Currency_PGNWOCPX" xfId="168"/>
    <cellStyle name="Currency_pldt" xfId="169"/>
    <cellStyle name="Currency_pldt_1" xfId="170"/>
    <cellStyle name="Currency_pldt_2" xfId="171"/>
    <cellStyle name="Currency_pldt_3" xfId="172"/>
    <cellStyle name="Currency_SATOCPX" xfId="173"/>
    <cellStyle name="Currency_TMSNW1" xfId="174"/>
    <cellStyle name="Currency_TMSNW2" xfId="175"/>
    <cellStyle name="Currency_TMSOCPX" xfId="176"/>
    <cellStyle name="Grey" xfId="177"/>
    <cellStyle name="Input [yellow]" xfId="178"/>
    <cellStyle name="Normal - Style1" xfId="179"/>
    <cellStyle name="Normal_Book2" xfId="180"/>
    <cellStyle name="Normal_Capex" xfId="181"/>
    <cellStyle name="Normal_Capex per line" xfId="182"/>
    <cellStyle name="Normal_Capex%rev" xfId="183"/>
    <cellStyle name="Normal_C-Cap intensity" xfId="184"/>
    <cellStyle name="Normal_C-Capex%rev" xfId="185"/>
    <cellStyle name="Normal_CCOCPX" xfId="186"/>
    <cellStyle name="Normal_Cht-Capex per line" xfId="187"/>
    <cellStyle name="Normal_Cht-Cum Real Opr Cf" xfId="188"/>
    <cellStyle name="Normal_Cht-Dep%Rev" xfId="189"/>
    <cellStyle name="Normal_Cht-Real Opr Cf" xfId="190"/>
    <cellStyle name="Normal_Cht-Rev dist" xfId="191"/>
    <cellStyle name="Normal_Cht-Rev p line" xfId="192"/>
    <cellStyle name="Normal_Cht-Rev per Staff" xfId="193"/>
    <cellStyle name="Normal_Cht-Staff cost%revenue" xfId="194"/>
    <cellStyle name="Normal_C-Line per Staff" xfId="195"/>
    <cellStyle name="Normal_C-lines distribution" xfId="196"/>
    <cellStyle name="Normal_C-Orig PLDT lines" xfId="197"/>
    <cellStyle name="Normal_Co-wide Monthly" xfId="198"/>
    <cellStyle name="Normal_C-Ret on Rev" xfId="199"/>
    <cellStyle name="Normal_C-ROACE" xfId="200"/>
    <cellStyle name="Normal_CROCF" xfId="201"/>
    <cellStyle name="Normal_Cum Real Opr Cf" xfId="202"/>
    <cellStyle name="Normal_Demand Fcst." xfId="203"/>
    <cellStyle name="Normal_Dep%Rev" xfId="204"/>
    <cellStyle name="Normal_E&amp;ONW1" xfId="205"/>
    <cellStyle name="Normal_E&amp;ONW2" xfId="206"/>
    <cellStyle name="Normal_E&amp;OOCPX" xfId="207"/>
    <cellStyle name="Normal_EPS" xfId="208"/>
    <cellStyle name="Normal_F&amp;COCPX" xfId="209"/>
    <cellStyle name="Normal_ICC-Mar45-t2" xfId="210"/>
    <cellStyle name="Normal_Inputs" xfId="211"/>
    <cellStyle name="Normal_IRR" xfId="212"/>
    <cellStyle name="Normal_ITOCPX" xfId="213"/>
    <cellStyle name="Normal_laroux" xfId="214"/>
    <cellStyle name="Normal_laroux_1" xfId="215"/>
    <cellStyle name="Normal_laroux_1_pldt" xfId="216"/>
    <cellStyle name="Normal_laroux_2" xfId="217"/>
    <cellStyle name="Normal_laroux_2_pldt" xfId="218"/>
    <cellStyle name="Normal_laroux_3" xfId="219"/>
    <cellStyle name="Normal_laroux_3_pldt" xfId="220"/>
    <cellStyle name="Normal_laroux_4" xfId="221"/>
    <cellStyle name="Normal_laroux_4_pldt" xfId="222"/>
    <cellStyle name="Normal_laroux_5" xfId="223"/>
    <cellStyle name="Normal_laroux_5_pldt" xfId="224"/>
    <cellStyle name="Normal_laroux_6" xfId="225"/>
    <cellStyle name="Normal_laroux_6_pldt" xfId="226"/>
    <cellStyle name="Normal_laroux_7" xfId="227"/>
    <cellStyle name="Normal_laroux_8" xfId="228"/>
    <cellStyle name="Normal_laroux_pldt" xfId="229"/>
    <cellStyle name="Normal_Line Inst." xfId="230"/>
    <cellStyle name="Normal_MATERAL2" xfId="231"/>
    <cellStyle name="Normal_MKGOCPX" xfId="232"/>
    <cellStyle name="Normal_Mkt Shr" xfId="233"/>
    <cellStyle name="Normal_MOBCPX" xfId="234"/>
    <cellStyle name="Normal_mud plant bolted" xfId="235"/>
    <cellStyle name="Normal_NCR-C&amp;W Val" xfId="236"/>
    <cellStyle name="Normal_NCR-Cap intensity" xfId="237"/>
    <cellStyle name="Normal_NCR-Line per Staff" xfId="238"/>
    <cellStyle name="Normal_NCR-Rev dist" xfId="239"/>
    <cellStyle name="Normal_Op Cost Break" xfId="240"/>
    <cellStyle name="Normal_OSMOCPX" xfId="241"/>
    <cellStyle name="Normal_PGMKOCPX" xfId="242"/>
    <cellStyle name="Normal_PGNW1" xfId="243"/>
    <cellStyle name="Normal_PGNW2" xfId="244"/>
    <cellStyle name="Normal_PGNWOCPX" xfId="245"/>
    <cellStyle name="Normal_pldt" xfId="246"/>
    <cellStyle name="Normal_pldt_1" xfId="247"/>
    <cellStyle name="Normal_pldt_2" xfId="248"/>
    <cellStyle name="Normal_pldt_3" xfId="249"/>
    <cellStyle name="Normal_pldt_4" xfId="250"/>
    <cellStyle name="Normal_pldt_5" xfId="251"/>
    <cellStyle name="Normal_pldt_6" xfId="252"/>
    <cellStyle name="Normal_Real Opr Cf" xfId="253"/>
    <cellStyle name="Normal_Real Rev per Staff (1)" xfId="254"/>
    <cellStyle name="Normal_Real Rev per Staff (2)" xfId="255"/>
    <cellStyle name="Normal_Region 2-C&amp;W" xfId="256"/>
    <cellStyle name="Normal_Return on Rev" xfId="257"/>
    <cellStyle name="Normal_Rev p line" xfId="258"/>
    <cellStyle name="Normal_ROACE" xfId="259"/>
    <cellStyle name="Normal_ROCF (Tot)" xfId="260"/>
    <cellStyle name="Normal_SATOCPX" xfId="261"/>
    <cellStyle name="Normal_Staff cost%rev" xfId="262"/>
    <cellStyle name="Normal_TMSNW1" xfId="263"/>
    <cellStyle name="Normal_TMSNW2" xfId="264"/>
    <cellStyle name="Normal_TMSOCPX" xfId="265"/>
    <cellStyle name="Normal_Total-Rev dist." xfId="266"/>
    <cellStyle name="Normal_อายุหนี้062547" xfId="267"/>
    <cellStyle name="Percent [2]" xfId="268"/>
    <cellStyle name="Comma" xfId="269"/>
    <cellStyle name="Comma [0]" xfId="270"/>
    <cellStyle name="Percent" xfId="271"/>
    <cellStyle name="Currency" xfId="272"/>
    <cellStyle name="Currency [0]" xfId="273"/>
    <cellStyle name="ปกติ_หมายเหตุ E" xfId="2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104775</xdr:rowOff>
    </xdr:from>
    <xdr:to>
      <xdr:col>0</xdr:col>
      <xdr:colOff>0</xdr:colOff>
      <xdr:row>29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7562850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114300</xdr:rowOff>
    </xdr:from>
    <xdr:to>
      <xdr:col>0</xdr:col>
      <xdr:colOff>0</xdr:colOff>
      <xdr:row>37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9629775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114300</xdr:rowOff>
    </xdr:from>
    <xdr:to>
      <xdr:col>0</xdr:col>
      <xdr:colOff>0</xdr:colOff>
      <xdr:row>37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0" y="9629775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15</xdr:row>
      <xdr:rowOff>9525</xdr:rowOff>
    </xdr:from>
    <xdr:to>
      <xdr:col>4</xdr:col>
      <xdr:colOff>657225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4648200" y="457200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1">
      <selection activeCell="F4" sqref="F4"/>
    </sheetView>
  </sheetViews>
  <sheetFormatPr defaultColWidth="9.33203125" defaultRowHeight="21"/>
  <cols>
    <col min="1" max="1" width="30" style="169" customWidth="1"/>
    <col min="2" max="2" width="19" style="169" customWidth="1"/>
    <col min="3" max="3" width="1.83203125" style="169" customWidth="1"/>
    <col min="4" max="4" width="16.33203125" style="169" customWidth="1"/>
    <col min="5" max="5" width="0.1640625" style="169" customWidth="1"/>
    <col min="6" max="6" width="18.33203125" style="169" customWidth="1"/>
    <col min="7" max="7" width="3.83203125" style="169" customWidth="1"/>
    <col min="8" max="8" width="18.33203125" style="169" customWidth="1"/>
    <col min="9" max="9" width="4.16015625" style="169" customWidth="1"/>
    <col min="10" max="10" width="4.83203125" style="169" customWidth="1"/>
    <col min="11" max="16384" width="9.33203125" style="169" customWidth="1"/>
  </cols>
  <sheetData>
    <row r="1" spans="1:9" s="149" customFormat="1" ht="23.25" customHeight="1">
      <c r="A1" s="692" t="s">
        <v>525</v>
      </c>
      <c r="B1" s="692"/>
      <c r="C1" s="692"/>
      <c r="D1" s="692"/>
      <c r="E1" s="692"/>
      <c r="F1" s="692"/>
      <c r="G1" s="692"/>
      <c r="H1" s="692"/>
      <c r="I1" s="148"/>
    </row>
    <row r="2" spans="1:9" s="149" customFormat="1" ht="23.25" customHeight="1">
      <c r="A2" s="692" t="s">
        <v>526</v>
      </c>
      <c r="B2" s="692"/>
      <c r="C2" s="692"/>
      <c r="D2" s="692"/>
      <c r="E2" s="692"/>
      <c r="F2" s="692"/>
      <c r="G2" s="692"/>
      <c r="H2" s="692"/>
      <c r="I2" s="148"/>
    </row>
    <row r="3" spans="1:9" s="149" customFormat="1" ht="23.25" customHeight="1">
      <c r="A3" s="692" t="s">
        <v>651</v>
      </c>
      <c r="B3" s="692"/>
      <c r="C3" s="692"/>
      <c r="D3" s="692"/>
      <c r="E3" s="692"/>
      <c r="F3" s="692"/>
      <c r="G3" s="692"/>
      <c r="H3" s="692"/>
      <c r="I3" s="148"/>
    </row>
    <row r="4" spans="1:8" s="149" customFormat="1" ht="23.25" customHeight="1">
      <c r="A4" s="148"/>
      <c r="B4" s="148"/>
      <c r="C4" s="148"/>
      <c r="D4" s="148"/>
      <c r="E4" s="148"/>
      <c r="F4" s="148"/>
      <c r="G4" s="148"/>
      <c r="H4" s="148"/>
    </row>
    <row r="5" spans="1:8" s="151" customFormat="1" ht="23.25" customHeight="1">
      <c r="A5" s="150" t="s">
        <v>527</v>
      </c>
      <c r="B5" s="150"/>
      <c r="C5" s="150"/>
      <c r="D5" s="150"/>
      <c r="H5" s="152"/>
    </row>
    <row r="6" s="151" customFormat="1" ht="23.25" customHeight="1">
      <c r="A6" s="151" t="s">
        <v>528</v>
      </c>
    </row>
    <row r="7" s="151" customFormat="1" ht="23.25" customHeight="1">
      <c r="A7" s="151" t="s">
        <v>529</v>
      </c>
    </row>
    <row r="8" s="151" customFormat="1" ht="23.25" customHeight="1">
      <c r="A8" s="151" t="s">
        <v>530</v>
      </c>
    </row>
    <row r="9" s="151" customFormat="1" ht="23.25" customHeight="1">
      <c r="A9" s="151" t="s">
        <v>531</v>
      </c>
    </row>
    <row r="10" s="151" customFormat="1" ht="23.25" customHeight="1">
      <c r="A10" s="151" t="s">
        <v>652</v>
      </c>
    </row>
    <row r="11" s="151" customFormat="1" ht="23.25" customHeight="1">
      <c r="A11" s="151" t="s">
        <v>475</v>
      </c>
    </row>
    <row r="12" spans="1:6" s="151" customFormat="1" ht="23.25" customHeight="1">
      <c r="A12" s="151" t="s">
        <v>602</v>
      </c>
      <c r="F12" s="153"/>
    </row>
    <row r="13" spans="1:6" s="151" customFormat="1" ht="23.25" customHeight="1">
      <c r="A13" s="150" t="s">
        <v>532</v>
      </c>
      <c r="B13" s="150"/>
      <c r="C13" s="150"/>
      <c r="D13" s="150"/>
      <c r="F13" s="153"/>
    </row>
    <row r="14" spans="1:6" s="151" customFormat="1" ht="23.25" customHeight="1">
      <c r="A14" s="151" t="s">
        <v>533</v>
      </c>
      <c r="F14" s="153"/>
    </row>
    <row r="15" spans="1:6" s="151" customFormat="1" ht="23.25" customHeight="1">
      <c r="A15" s="151" t="s">
        <v>534</v>
      </c>
      <c r="F15" s="153"/>
    </row>
    <row r="16" spans="1:6" s="151" customFormat="1" ht="23.25" customHeight="1">
      <c r="A16" s="151" t="s">
        <v>535</v>
      </c>
      <c r="F16" s="153"/>
    </row>
    <row r="17" spans="1:4" s="151" customFormat="1" ht="23.25" customHeight="1">
      <c r="A17" s="150" t="s">
        <v>536</v>
      </c>
      <c r="B17" s="150"/>
      <c r="C17" s="150"/>
      <c r="D17" s="150"/>
    </row>
    <row r="18" s="151" customFormat="1" ht="23.25" customHeight="1">
      <c r="A18" s="151" t="s">
        <v>537</v>
      </c>
    </row>
    <row r="19" s="151" customFormat="1" ht="23.25" customHeight="1">
      <c r="A19" s="151" t="s">
        <v>538</v>
      </c>
    </row>
    <row r="20" s="151" customFormat="1" ht="23.25" customHeight="1">
      <c r="A20" s="151" t="s">
        <v>539</v>
      </c>
    </row>
    <row r="21" s="151" customFormat="1" ht="23.25" customHeight="1">
      <c r="A21" s="151" t="s">
        <v>540</v>
      </c>
    </row>
    <row r="22" s="151" customFormat="1" ht="23.25" customHeight="1">
      <c r="A22" s="151" t="s">
        <v>1107</v>
      </c>
    </row>
    <row r="23" s="151" customFormat="1" ht="23.25" customHeight="1">
      <c r="A23" s="151" t="s">
        <v>541</v>
      </c>
    </row>
    <row r="24" s="151" customFormat="1" ht="23.25" customHeight="1">
      <c r="A24" s="151" t="s">
        <v>1108</v>
      </c>
    </row>
    <row r="25" s="151" customFormat="1" ht="23.25" customHeight="1">
      <c r="A25" s="151" t="s">
        <v>542</v>
      </c>
    </row>
    <row r="26" s="151" customFormat="1" ht="23.25" customHeight="1">
      <c r="A26" s="151" t="s">
        <v>1109</v>
      </c>
    </row>
    <row r="27" s="151" customFormat="1" ht="23.25" customHeight="1">
      <c r="A27" s="151" t="s">
        <v>543</v>
      </c>
    </row>
    <row r="28" s="151" customFormat="1" ht="23.25" customHeight="1">
      <c r="A28" s="151" t="s">
        <v>560</v>
      </c>
    </row>
    <row r="29" s="151" customFormat="1" ht="23.25" customHeight="1">
      <c r="A29" s="151" t="s">
        <v>561</v>
      </c>
    </row>
    <row r="30" s="151" customFormat="1" ht="23.25" customHeight="1"/>
    <row r="31" spans="1:5" s="151" customFormat="1" ht="30" customHeight="1">
      <c r="A31" s="122"/>
      <c r="B31" s="122"/>
      <c r="C31" s="122"/>
      <c r="D31" s="122"/>
      <c r="E31" s="122"/>
    </row>
    <row r="32" spans="1:9" s="151" customFormat="1" ht="23.25" customHeight="1">
      <c r="A32" s="154" t="s">
        <v>1103</v>
      </c>
      <c r="B32" s="154"/>
      <c r="C32" s="154"/>
      <c r="D32" s="154"/>
      <c r="E32" s="154"/>
      <c r="F32" s="154"/>
      <c r="G32" s="154"/>
      <c r="H32" s="154"/>
      <c r="I32" s="155"/>
    </row>
    <row r="33" s="151" customFormat="1" ht="22.5" customHeight="1"/>
    <row r="34" spans="1:9" s="151" customFormat="1" ht="23.25" customHeight="1">
      <c r="A34" s="154" t="s">
        <v>562</v>
      </c>
      <c r="B34" s="154"/>
      <c r="C34" s="154"/>
      <c r="D34" s="154"/>
      <c r="E34" s="154"/>
      <c r="F34" s="154"/>
      <c r="G34" s="154"/>
      <c r="H34" s="154"/>
      <c r="I34" s="155"/>
    </row>
    <row r="35" spans="1:9" s="151" customFormat="1" ht="23.25" customHeight="1">
      <c r="A35" s="693" t="s">
        <v>563</v>
      </c>
      <c r="B35" s="693"/>
      <c r="C35" s="693"/>
      <c r="D35" s="693"/>
      <c r="E35" s="693"/>
      <c r="F35" s="693"/>
      <c r="G35" s="693"/>
      <c r="H35" s="693"/>
      <c r="I35" s="156"/>
    </row>
    <row r="36" spans="1:9" s="151" customFormat="1" ht="23.25" customHeight="1">
      <c r="A36" s="155"/>
      <c r="B36" s="155"/>
      <c r="C36" s="155"/>
      <c r="D36" s="155"/>
      <c r="E36" s="155"/>
      <c r="F36" s="155"/>
      <c r="G36" s="155"/>
      <c r="H36" s="155"/>
      <c r="I36" s="155"/>
    </row>
    <row r="37" s="151" customFormat="1" ht="23.25" customHeight="1">
      <c r="A37" s="151" t="s">
        <v>564</v>
      </c>
    </row>
    <row r="38" s="151" customFormat="1" ht="23.25" customHeight="1">
      <c r="A38" s="151" t="s">
        <v>565</v>
      </c>
    </row>
    <row r="39" s="151" customFormat="1" ht="23.25" customHeight="1">
      <c r="A39" s="151" t="s">
        <v>566</v>
      </c>
    </row>
    <row r="40" s="151" customFormat="1" ht="23.25" customHeight="1">
      <c r="A40" s="151" t="s">
        <v>567</v>
      </c>
    </row>
    <row r="41" spans="1:8" s="151" customFormat="1" ht="23.25" customHeight="1">
      <c r="A41" s="151" t="s">
        <v>568</v>
      </c>
      <c r="H41" s="152"/>
    </row>
    <row r="42" s="151" customFormat="1" ht="23.25" customHeight="1">
      <c r="A42" s="151" t="s">
        <v>569</v>
      </c>
    </row>
    <row r="43" s="151" customFormat="1" ht="23.25" customHeight="1">
      <c r="A43" s="151" t="s">
        <v>570</v>
      </c>
    </row>
    <row r="44" spans="1:9" s="151" customFormat="1" ht="23.25" customHeight="1">
      <c r="A44" s="151" t="s">
        <v>571</v>
      </c>
      <c r="E44" s="155"/>
      <c r="F44" s="155"/>
      <c r="G44" s="155"/>
      <c r="H44" s="155"/>
      <c r="I44" s="155"/>
    </row>
    <row r="45" s="151" customFormat="1" ht="23.25" customHeight="1">
      <c r="A45" s="151" t="s">
        <v>572</v>
      </c>
    </row>
    <row r="46" s="151" customFormat="1" ht="23.25" customHeight="1">
      <c r="A46" s="151" t="s">
        <v>573</v>
      </c>
    </row>
    <row r="47" s="151" customFormat="1" ht="23.25" customHeight="1">
      <c r="A47" s="151" t="s">
        <v>579</v>
      </c>
    </row>
    <row r="48" s="151" customFormat="1" ht="23.25" customHeight="1">
      <c r="A48" s="151" t="s">
        <v>580</v>
      </c>
    </row>
    <row r="49" s="151" customFormat="1" ht="23.25" customHeight="1">
      <c r="A49" s="151" t="s">
        <v>581</v>
      </c>
    </row>
    <row r="50" s="151" customFormat="1" ht="23.25" customHeight="1">
      <c r="A50" s="151" t="s">
        <v>582</v>
      </c>
    </row>
    <row r="51" s="151" customFormat="1" ht="23.25" customHeight="1">
      <c r="A51" s="151" t="s">
        <v>583</v>
      </c>
    </row>
    <row r="52" s="151" customFormat="1" ht="23.25" customHeight="1">
      <c r="A52" s="151" t="s">
        <v>584</v>
      </c>
    </row>
    <row r="53" spans="1:7" s="151" customFormat="1" ht="23.25" customHeight="1">
      <c r="A53" s="151" t="s">
        <v>585</v>
      </c>
      <c r="G53" s="156" t="s">
        <v>586</v>
      </c>
    </row>
    <row r="54" spans="1:7" s="151" customFormat="1" ht="23.25" customHeight="1">
      <c r="A54" s="151" t="s">
        <v>587</v>
      </c>
      <c r="G54" s="156" t="s">
        <v>588</v>
      </c>
    </row>
    <row r="55" spans="1:7" s="151" customFormat="1" ht="23.25" customHeight="1">
      <c r="A55" s="151" t="s">
        <v>589</v>
      </c>
      <c r="G55" s="156" t="s">
        <v>588</v>
      </c>
    </row>
    <row r="56" s="151" customFormat="1" ht="23.25" customHeight="1">
      <c r="A56" s="151" t="s">
        <v>1110</v>
      </c>
    </row>
    <row r="57" s="151" customFormat="1" ht="23.25" customHeight="1">
      <c r="A57" s="151" t="s">
        <v>590</v>
      </c>
    </row>
    <row r="58" s="151" customFormat="1" ht="23.25" customHeight="1">
      <c r="A58" s="151" t="s">
        <v>591</v>
      </c>
    </row>
    <row r="59" s="151" customFormat="1" ht="23.25" customHeight="1">
      <c r="A59" s="151" t="s">
        <v>592</v>
      </c>
    </row>
    <row r="60" s="151" customFormat="1" ht="23.25" customHeight="1">
      <c r="A60" s="151" t="s">
        <v>593</v>
      </c>
    </row>
    <row r="61" s="151" customFormat="1" ht="23.25" customHeight="1">
      <c r="A61" s="151" t="s">
        <v>594</v>
      </c>
    </row>
    <row r="62" s="151" customFormat="1" ht="23.25" customHeight="1">
      <c r="A62" s="151" t="s">
        <v>595</v>
      </c>
    </row>
    <row r="63" s="151" customFormat="1" ht="23.25" customHeight="1">
      <c r="A63" s="151" t="s">
        <v>596</v>
      </c>
    </row>
    <row r="64" s="151" customFormat="1" ht="13.5" customHeight="1"/>
    <row r="65" s="151" customFormat="1" ht="23.25" customHeight="1"/>
    <row r="66" spans="1:8" s="151" customFormat="1" ht="23.25" customHeight="1">
      <c r="A66" s="154" t="s">
        <v>1103</v>
      </c>
      <c r="B66" s="154"/>
      <c r="C66" s="154"/>
      <c r="D66" s="154"/>
      <c r="E66" s="154"/>
      <c r="F66" s="154"/>
      <c r="G66" s="154"/>
      <c r="H66" s="154"/>
    </row>
    <row r="67" s="151" customFormat="1" ht="23.25" customHeight="1"/>
    <row r="68" spans="1:8" s="151" customFormat="1" ht="24" customHeight="1">
      <c r="A68" s="154" t="s">
        <v>562</v>
      </c>
      <c r="B68" s="154"/>
      <c r="C68" s="154"/>
      <c r="D68" s="154"/>
      <c r="E68" s="154"/>
      <c r="F68" s="154"/>
      <c r="G68" s="154"/>
      <c r="H68" s="154"/>
    </row>
    <row r="69" spans="1:8" s="151" customFormat="1" ht="24" customHeight="1">
      <c r="A69" s="154"/>
      <c r="B69" s="154"/>
      <c r="C69" s="154"/>
      <c r="D69" s="154"/>
      <c r="E69" s="154"/>
      <c r="F69" s="154"/>
      <c r="G69" s="154"/>
      <c r="H69" s="154"/>
    </row>
    <row r="70" spans="1:8" s="151" customFormat="1" ht="24" customHeight="1">
      <c r="A70" s="157" t="s">
        <v>597</v>
      </c>
      <c r="B70" s="157"/>
      <c r="C70" s="157"/>
      <c r="D70" s="157"/>
      <c r="E70" s="157"/>
      <c r="F70" s="157"/>
      <c r="G70" s="157"/>
      <c r="H70" s="157"/>
    </row>
    <row r="71" s="151" customFormat="1" ht="24" customHeight="1"/>
    <row r="72" spans="1:8" s="151" customFormat="1" ht="24" customHeight="1">
      <c r="A72" s="151" t="s">
        <v>598</v>
      </c>
      <c r="H72" s="152"/>
    </row>
    <row r="73" spans="1:11" s="159" customFormat="1" ht="24" customHeight="1">
      <c r="A73" s="151" t="s">
        <v>599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</row>
    <row r="74" spans="1:8" s="159" customFormat="1" ht="24" customHeight="1">
      <c r="A74" s="158" t="s">
        <v>600</v>
      </c>
      <c r="B74" s="158"/>
      <c r="C74" s="158"/>
      <c r="D74" s="158"/>
      <c r="E74" s="158"/>
      <c r="F74" s="158"/>
      <c r="G74" s="158"/>
      <c r="H74" s="158"/>
    </row>
    <row r="75" spans="1:8" s="159" customFormat="1" ht="24" customHeight="1">
      <c r="A75" s="158" t="s">
        <v>601</v>
      </c>
      <c r="B75" s="158"/>
      <c r="C75" s="158"/>
      <c r="D75" s="158"/>
      <c r="E75" s="158"/>
      <c r="F75" s="158"/>
      <c r="G75" s="158"/>
      <c r="H75" s="158"/>
    </row>
    <row r="76" spans="1:8" s="159" customFormat="1" ht="24" customHeight="1">
      <c r="A76" s="158" t="s">
        <v>603</v>
      </c>
      <c r="B76" s="158"/>
      <c r="C76" s="158"/>
      <c r="D76" s="158"/>
      <c r="E76" s="158"/>
      <c r="F76" s="158"/>
      <c r="G76" s="158"/>
      <c r="H76" s="158"/>
    </row>
    <row r="77" spans="1:8" s="159" customFormat="1" ht="24" customHeight="1">
      <c r="A77" s="158" t="s">
        <v>604</v>
      </c>
      <c r="B77" s="158"/>
      <c r="C77" s="158"/>
      <c r="D77" s="158"/>
      <c r="E77" s="158"/>
      <c r="F77" s="158"/>
      <c r="G77" s="158"/>
      <c r="H77" s="158"/>
    </row>
    <row r="78" spans="1:8" s="159" customFormat="1" ht="24" customHeight="1">
      <c r="A78" s="158" t="s">
        <v>605</v>
      </c>
      <c r="B78" s="158"/>
      <c r="C78" s="158"/>
      <c r="D78" s="158"/>
      <c r="E78" s="158"/>
      <c r="F78" s="158"/>
      <c r="G78" s="158"/>
      <c r="H78" s="158"/>
    </row>
    <row r="79" spans="1:8" s="159" customFormat="1" ht="24" customHeight="1">
      <c r="A79" s="158" t="s">
        <v>606</v>
      </c>
      <c r="B79" s="158"/>
      <c r="C79" s="158"/>
      <c r="D79" s="158"/>
      <c r="E79" s="158"/>
      <c r="F79" s="158"/>
      <c r="G79" s="158"/>
      <c r="H79" s="158"/>
    </row>
    <row r="80" spans="1:8" s="159" customFormat="1" ht="24" customHeight="1">
      <c r="A80" s="158" t="s">
        <v>607</v>
      </c>
      <c r="B80" s="158"/>
      <c r="C80" s="158"/>
      <c r="D80" s="158"/>
      <c r="E80" s="158"/>
      <c r="F80" s="158"/>
      <c r="G80" s="158"/>
      <c r="H80" s="158"/>
    </row>
    <row r="81" spans="1:8" s="159" customFormat="1" ht="24" customHeight="1">
      <c r="A81" s="158" t="s">
        <v>1111</v>
      </c>
      <c r="B81" s="158"/>
      <c r="C81" s="158"/>
      <c r="D81" s="158"/>
      <c r="E81" s="158"/>
      <c r="F81" s="158"/>
      <c r="G81" s="158"/>
      <c r="H81" s="158"/>
    </row>
    <row r="82" spans="1:8" s="159" customFormat="1" ht="24" customHeight="1">
      <c r="A82" s="158" t="s">
        <v>608</v>
      </c>
      <c r="B82" s="158"/>
      <c r="C82" s="158"/>
      <c r="D82" s="158"/>
      <c r="E82" s="158"/>
      <c r="F82" s="158"/>
      <c r="G82" s="158"/>
      <c r="H82" s="158"/>
    </row>
    <row r="83" spans="1:8" s="159" customFormat="1" ht="24" customHeight="1">
      <c r="A83" s="158" t="s">
        <v>609</v>
      </c>
      <c r="B83" s="158"/>
      <c r="C83" s="158"/>
      <c r="D83" s="158"/>
      <c r="E83" s="158"/>
      <c r="F83" s="158"/>
      <c r="G83" s="158"/>
      <c r="H83" s="158"/>
    </row>
    <row r="84" spans="1:8" s="159" customFormat="1" ht="24" customHeight="1">
      <c r="A84" s="158" t="s">
        <v>610</v>
      </c>
      <c r="B84" s="158"/>
      <c r="C84" s="158"/>
      <c r="D84" s="158"/>
      <c r="E84" s="158"/>
      <c r="F84" s="158"/>
      <c r="G84" s="158"/>
      <c r="H84" s="158"/>
    </row>
    <row r="85" spans="1:8" s="159" customFormat="1" ht="24" customHeight="1">
      <c r="A85" s="158" t="s">
        <v>611</v>
      </c>
      <c r="B85" s="158"/>
      <c r="C85" s="158"/>
      <c r="D85" s="158"/>
      <c r="E85" s="158"/>
      <c r="F85" s="158"/>
      <c r="G85" s="158"/>
      <c r="H85" s="158"/>
    </row>
    <row r="86" spans="1:8" s="159" customFormat="1" ht="24" customHeight="1">
      <c r="A86" s="158" t="s">
        <v>612</v>
      </c>
      <c r="B86" s="158"/>
      <c r="C86" s="158"/>
      <c r="D86" s="158"/>
      <c r="E86" s="158"/>
      <c r="F86" s="158"/>
      <c r="G86" s="158"/>
      <c r="H86" s="158"/>
    </row>
    <row r="87" spans="1:8" s="159" customFormat="1" ht="24" customHeight="1">
      <c r="A87" s="158" t="s">
        <v>613</v>
      </c>
      <c r="B87" s="158"/>
      <c r="C87" s="158"/>
      <c r="D87" s="158"/>
      <c r="E87" s="158"/>
      <c r="F87" s="158"/>
      <c r="G87" s="158"/>
      <c r="H87" s="158"/>
    </row>
    <row r="88" spans="1:8" s="159" customFormat="1" ht="24" customHeight="1">
      <c r="A88" s="158" t="s">
        <v>614</v>
      </c>
      <c r="B88" s="158"/>
      <c r="C88" s="158"/>
      <c r="D88" s="158"/>
      <c r="E88" s="158"/>
      <c r="F88" s="158"/>
      <c r="G88" s="158"/>
      <c r="H88" s="158"/>
    </row>
    <row r="89" spans="1:8" s="159" customFormat="1" ht="24" customHeight="1">
      <c r="A89" s="158" t="s">
        <v>615</v>
      </c>
      <c r="B89" s="158"/>
      <c r="C89" s="158"/>
      <c r="D89" s="158"/>
      <c r="E89" s="158"/>
      <c r="F89" s="158"/>
      <c r="G89" s="158"/>
      <c r="H89" s="158"/>
    </row>
    <row r="90" spans="1:8" s="159" customFormat="1" ht="24" customHeight="1">
      <c r="A90" s="158" t="s">
        <v>616</v>
      </c>
      <c r="B90" s="158"/>
      <c r="C90" s="158"/>
      <c r="D90" s="158"/>
      <c r="E90" s="158"/>
      <c r="F90" s="158"/>
      <c r="G90" s="158"/>
      <c r="H90" s="158"/>
    </row>
    <row r="91" spans="1:8" s="159" customFormat="1" ht="24" customHeight="1">
      <c r="A91" s="158" t="s">
        <v>617</v>
      </c>
      <c r="B91" s="158"/>
      <c r="C91" s="158"/>
      <c r="D91" s="158"/>
      <c r="E91" s="158"/>
      <c r="F91" s="158"/>
      <c r="G91" s="158"/>
      <c r="H91" s="158"/>
    </row>
    <row r="92" spans="1:8" s="159" customFormat="1" ht="24" customHeight="1">
      <c r="A92" s="158" t="s">
        <v>618</v>
      </c>
      <c r="B92" s="158"/>
      <c r="C92" s="158"/>
      <c r="D92" s="158"/>
      <c r="E92" s="158"/>
      <c r="F92" s="158"/>
      <c r="G92" s="158"/>
      <c r="H92" s="160"/>
    </row>
    <row r="93" spans="1:8" s="159" customFormat="1" ht="24" customHeight="1">
      <c r="A93" s="158" t="s">
        <v>619</v>
      </c>
      <c r="B93" s="158"/>
      <c r="C93" s="158"/>
      <c r="D93" s="158"/>
      <c r="E93" s="158"/>
      <c r="F93" s="158"/>
      <c r="G93" s="158"/>
      <c r="H93" s="158"/>
    </row>
    <row r="94" spans="1:8" s="159" customFormat="1" ht="24" customHeight="1">
      <c r="A94" s="158" t="s">
        <v>620</v>
      </c>
      <c r="B94" s="158"/>
      <c r="C94" s="158"/>
      <c r="D94" s="158"/>
      <c r="E94" s="158"/>
      <c r="F94" s="158"/>
      <c r="G94" s="158"/>
      <c r="H94" s="158"/>
    </row>
    <row r="95" spans="1:8" s="159" customFormat="1" ht="24" customHeight="1">
      <c r="A95" s="158" t="s">
        <v>621</v>
      </c>
      <c r="B95" s="158"/>
      <c r="C95" s="158"/>
      <c r="D95" s="158"/>
      <c r="E95" s="158"/>
      <c r="F95" s="158"/>
      <c r="G95" s="158"/>
      <c r="H95" s="158"/>
    </row>
    <row r="96" spans="1:8" s="159" customFormat="1" ht="24" customHeight="1">
      <c r="A96" s="158" t="s">
        <v>622</v>
      </c>
      <c r="B96" s="158"/>
      <c r="C96" s="158"/>
      <c r="D96" s="158"/>
      <c r="E96" s="158"/>
      <c r="F96" s="158"/>
      <c r="G96" s="158"/>
      <c r="H96" s="158"/>
    </row>
    <row r="97" spans="1:8" s="159" customFormat="1" ht="23.25">
      <c r="A97" s="158" t="s">
        <v>623</v>
      </c>
      <c r="B97" s="158"/>
      <c r="C97" s="158"/>
      <c r="D97" s="158"/>
      <c r="E97" s="158"/>
      <c r="F97" s="158"/>
      <c r="G97" s="158"/>
      <c r="H97" s="158"/>
    </row>
    <row r="98" spans="1:8" s="159" customFormat="1" ht="24" customHeight="1">
      <c r="A98" s="158" t="s">
        <v>624</v>
      </c>
      <c r="B98" s="158"/>
      <c r="C98" s="158"/>
      <c r="D98" s="158"/>
      <c r="E98" s="158"/>
      <c r="F98" s="158"/>
      <c r="G98" s="158"/>
      <c r="H98" s="158"/>
    </row>
    <row r="99" spans="1:8" s="159" customFormat="1" ht="24" customHeight="1">
      <c r="A99" s="158"/>
      <c r="B99" s="158"/>
      <c r="C99" s="158"/>
      <c r="D99" s="158"/>
      <c r="E99" s="158"/>
      <c r="F99" s="158"/>
      <c r="G99" s="158"/>
      <c r="H99" s="158"/>
    </row>
    <row r="100" spans="1:9" s="159" customFormat="1" ht="24" customHeight="1">
      <c r="A100" s="154" t="s">
        <v>1103</v>
      </c>
      <c r="B100" s="154"/>
      <c r="C100" s="154"/>
      <c r="D100" s="154"/>
      <c r="E100" s="154"/>
      <c r="F100" s="154"/>
      <c r="G100" s="154"/>
      <c r="H100" s="154"/>
      <c r="I100" s="155"/>
    </row>
    <row r="101" spans="1:9" s="159" customFormat="1" ht="24" customHeight="1">
      <c r="A101" s="151"/>
      <c r="B101" s="151"/>
      <c r="C101" s="151"/>
      <c r="D101" s="151"/>
      <c r="E101" s="151"/>
      <c r="F101" s="151"/>
      <c r="G101" s="151"/>
      <c r="H101" s="151"/>
      <c r="I101" s="151"/>
    </row>
    <row r="102" spans="1:9" s="159" customFormat="1" ht="26.25" customHeight="1">
      <c r="A102" s="154" t="s">
        <v>562</v>
      </c>
      <c r="B102" s="154"/>
      <c r="C102" s="154"/>
      <c r="D102" s="154"/>
      <c r="E102" s="154"/>
      <c r="F102" s="154"/>
      <c r="G102" s="154"/>
      <c r="H102" s="154"/>
      <c r="I102" s="155"/>
    </row>
    <row r="103" spans="1:8" s="159" customFormat="1" ht="25.5" customHeight="1">
      <c r="A103" s="691" t="s">
        <v>625</v>
      </c>
      <c r="B103" s="691"/>
      <c r="C103" s="691"/>
      <c r="D103" s="691"/>
      <c r="E103" s="691"/>
      <c r="F103" s="691"/>
      <c r="G103" s="691"/>
      <c r="H103" s="691"/>
    </row>
    <row r="104" spans="1:8" s="159" customFormat="1" ht="25.5" customHeight="1">
      <c r="A104" s="158"/>
      <c r="B104" s="158"/>
      <c r="C104" s="158"/>
      <c r="D104" s="158"/>
      <c r="E104" s="158"/>
      <c r="F104" s="158"/>
      <c r="G104" s="158"/>
      <c r="H104" s="158"/>
    </row>
    <row r="105" spans="1:8" s="159" customFormat="1" ht="25.5" customHeight="1">
      <c r="A105" s="158" t="s">
        <v>626</v>
      </c>
      <c r="B105" s="158"/>
      <c r="C105" s="158"/>
      <c r="D105" s="158"/>
      <c r="E105" s="158"/>
      <c r="F105" s="158"/>
      <c r="G105" s="158"/>
      <c r="H105" s="158"/>
    </row>
    <row r="106" spans="1:8" s="159" customFormat="1" ht="25.5" customHeight="1">
      <c r="A106" s="158" t="s">
        <v>750</v>
      </c>
      <c r="B106" s="158"/>
      <c r="C106" s="158"/>
      <c r="D106" s="158"/>
      <c r="E106" s="158"/>
      <c r="F106" s="158"/>
      <c r="G106" s="158"/>
      <c r="H106" s="158"/>
    </row>
    <row r="107" spans="1:8" s="159" customFormat="1" ht="25.5" customHeight="1">
      <c r="A107" s="158" t="s">
        <v>748</v>
      </c>
      <c r="B107" s="158"/>
      <c r="C107" s="158"/>
      <c r="D107" s="158"/>
      <c r="E107" s="158"/>
      <c r="F107" s="158"/>
      <c r="G107" s="158"/>
      <c r="H107" s="158"/>
    </row>
    <row r="108" spans="1:8" s="159" customFormat="1" ht="25.5" customHeight="1">
      <c r="A108" s="158" t="s">
        <v>627</v>
      </c>
      <c r="B108" s="158"/>
      <c r="C108" s="158"/>
      <c r="D108" s="158"/>
      <c r="E108" s="158"/>
      <c r="F108" s="158"/>
      <c r="G108" s="158"/>
      <c r="H108" s="166"/>
    </row>
    <row r="109" spans="1:8" s="159" customFormat="1" ht="25.5" customHeight="1">
      <c r="A109" s="158" t="s">
        <v>749</v>
      </c>
      <c r="B109" s="158"/>
      <c r="C109" s="158"/>
      <c r="D109" s="158"/>
      <c r="E109" s="158"/>
      <c r="F109" s="158"/>
      <c r="G109" s="158"/>
      <c r="H109" s="158"/>
    </row>
    <row r="110" spans="1:8" s="159" customFormat="1" ht="25.5" customHeight="1">
      <c r="A110" s="158" t="s">
        <v>751</v>
      </c>
      <c r="B110" s="158"/>
      <c r="C110" s="158"/>
      <c r="D110" s="158"/>
      <c r="E110" s="158"/>
      <c r="F110" s="158"/>
      <c r="G110" s="158"/>
      <c r="H110" s="158"/>
    </row>
    <row r="111" spans="1:8" s="159" customFormat="1" ht="25.5" customHeight="1">
      <c r="A111" s="158" t="s">
        <v>1112</v>
      </c>
      <c r="B111" s="158"/>
      <c r="C111" s="158"/>
      <c r="D111" s="158"/>
      <c r="E111" s="158"/>
      <c r="F111" s="158"/>
      <c r="G111" s="158"/>
      <c r="H111" s="158"/>
    </row>
    <row r="112" spans="1:8" s="159" customFormat="1" ht="25.5" customHeight="1">
      <c r="A112" s="158" t="s">
        <v>505</v>
      </c>
      <c r="B112" s="158"/>
      <c r="C112" s="158"/>
      <c r="D112" s="158"/>
      <c r="E112" s="158"/>
      <c r="F112" s="158"/>
      <c r="G112" s="158"/>
      <c r="H112" s="158"/>
    </row>
    <row r="113" spans="1:8" s="159" customFormat="1" ht="25.5" customHeight="1">
      <c r="A113" s="158" t="s">
        <v>0</v>
      </c>
      <c r="B113" s="158"/>
      <c r="C113" s="158"/>
      <c r="D113" s="158"/>
      <c r="E113" s="158"/>
      <c r="F113" s="158"/>
      <c r="G113" s="158"/>
      <c r="H113" s="158"/>
    </row>
    <row r="114" spans="1:8" s="159" customFormat="1" ht="25.5" customHeight="1">
      <c r="A114" s="158" t="s">
        <v>1127</v>
      </c>
      <c r="B114" s="158"/>
      <c r="C114" s="158"/>
      <c r="D114" s="158"/>
      <c r="E114" s="158"/>
      <c r="F114" s="158"/>
      <c r="G114" s="158"/>
      <c r="H114" s="158"/>
    </row>
    <row r="115" spans="1:8" s="159" customFormat="1" ht="25.5" customHeight="1">
      <c r="A115" s="158" t="s">
        <v>1126</v>
      </c>
      <c r="E115" s="162"/>
      <c r="G115" s="162"/>
      <c r="H115" s="158"/>
    </row>
    <row r="116" spans="5:8" s="159" customFormat="1" ht="25.5" customHeight="1">
      <c r="E116" s="162"/>
      <c r="G116" s="162"/>
      <c r="H116" s="158"/>
    </row>
    <row r="117" spans="1:8" s="159" customFormat="1" ht="25.5" customHeight="1">
      <c r="A117" s="163" t="s">
        <v>634</v>
      </c>
      <c r="B117" s="163"/>
      <c r="C117" s="163"/>
      <c r="D117" s="163"/>
      <c r="E117" s="158"/>
      <c r="F117" s="158"/>
      <c r="G117" s="158"/>
      <c r="H117" s="158"/>
    </row>
    <row r="118" spans="1:8" s="159" customFormat="1" ht="25.5" customHeight="1">
      <c r="A118" s="158"/>
      <c r="B118" s="158"/>
      <c r="C118" s="158"/>
      <c r="D118" s="158"/>
      <c r="E118" s="158"/>
      <c r="F118" s="161"/>
      <c r="G118" s="164" t="s">
        <v>635</v>
      </c>
      <c r="H118" s="161"/>
    </row>
    <row r="119" spans="1:8" s="159" customFormat="1" ht="25.5" customHeight="1">
      <c r="A119" s="158" t="s">
        <v>628</v>
      </c>
      <c r="B119" s="158"/>
      <c r="C119" s="158"/>
      <c r="D119" s="158"/>
      <c r="E119" s="158"/>
      <c r="F119" s="165">
        <v>299000000</v>
      </c>
      <c r="G119" s="165"/>
      <c r="H119" s="165">
        <v>164000000</v>
      </c>
    </row>
    <row r="120" spans="1:8" s="159" customFormat="1" ht="25.5" customHeight="1">
      <c r="A120" s="158" t="s">
        <v>629</v>
      </c>
      <c r="B120" s="158"/>
      <c r="C120" s="158"/>
      <c r="D120" s="158"/>
      <c r="E120" s="158"/>
      <c r="F120" s="165">
        <v>75391.23</v>
      </c>
      <c r="G120" s="165"/>
      <c r="H120" s="165">
        <v>74958.63</v>
      </c>
    </row>
    <row r="121" spans="1:8" s="159" customFormat="1" ht="25.5" customHeight="1">
      <c r="A121" s="158" t="s">
        <v>630</v>
      </c>
      <c r="B121" s="158"/>
      <c r="C121" s="158"/>
      <c r="D121" s="158"/>
      <c r="E121" s="158"/>
      <c r="F121" s="165"/>
      <c r="G121" s="165"/>
      <c r="H121" s="165"/>
    </row>
    <row r="122" spans="1:8" s="159" customFormat="1" ht="25.5" customHeight="1">
      <c r="A122" s="159" t="s">
        <v>631</v>
      </c>
      <c r="B122" s="158"/>
      <c r="C122" s="158"/>
      <c r="D122" s="158"/>
      <c r="E122" s="158"/>
      <c r="F122" s="165">
        <v>470000000</v>
      </c>
      <c r="G122" s="165"/>
      <c r="H122" s="165">
        <v>270000000</v>
      </c>
    </row>
    <row r="123" spans="1:8" s="159" customFormat="1" ht="25.5" customHeight="1">
      <c r="A123" s="158" t="s">
        <v>632</v>
      </c>
      <c r="B123" s="158"/>
      <c r="C123" s="158"/>
      <c r="D123" s="158"/>
      <c r="E123" s="158"/>
      <c r="F123" s="165">
        <v>50000000</v>
      </c>
      <c r="G123" s="165"/>
      <c r="H123" s="165">
        <v>230000000</v>
      </c>
    </row>
    <row r="124" spans="1:8" s="159" customFormat="1" ht="25.5" customHeight="1" thickBot="1">
      <c r="A124" s="160" t="s">
        <v>1113</v>
      </c>
      <c r="B124" s="158"/>
      <c r="C124" s="158"/>
      <c r="D124" s="158"/>
      <c r="E124" s="158"/>
      <c r="F124" s="167">
        <f>SUM(F119:F123)</f>
        <v>819075391.23</v>
      </c>
      <c r="G124" s="165"/>
      <c r="H124" s="167">
        <f>SUM(H119:H123)</f>
        <v>664074958.63</v>
      </c>
    </row>
    <row r="125" spans="1:8" s="159" customFormat="1" ht="25.5" customHeight="1" thickTop="1">
      <c r="A125" s="158" t="s">
        <v>1114</v>
      </c>
      <c r="B125" s="158"/>
      <c r="C125" s="158"/>
      <c r="D125" s="158"/>
      <c r="E125" s="158"/>
      <c r="F125" s="168"/>
      <c r="G125" s="165"/>
      <c r="H125" s="168"/>
    </row>
    <row r="126" spans="1:8" s="159" customFormat="1" ht="25.5" customHeight="1">
      <c r="A126" s="158" t="s">
        <v>636</v>
      </c>
      <c r="B126" s="158"/>
      <c r="C126" s="158"/>
      <c r="D126" s="158"/>
      <c r="E126" s="158"/>
      <c r="F126" s="168"/>
      <c r="G126" s="165"/>
      <c r="H126" s="168"/>
    </row>
    <row r="127" spans="1:8" s="159" customFormat="1" ht="25.5" customHeight="1">
      <c r="A127" s="158" t="s">
        <v>781</v>
      </c>
      <c r="B127" s="158"/>
      <c r="C127" s="158"/>
      <c r="D127" s="158"/>
      <c r="E127" s="158"/>
      <c r="F127" s="166"/>
      <c r="G127" s="166"/>
      <c r="H127" s="166"/>
    </row>
    <row r="128" spans="1:8" s="159" customFormat="1" ht="25.5" customHeight="1">
      <c r="A128" s="158" t="s">
        <v>637</v>
      </c>
      <c r="B128" s="158"/>
      <c r="C128" s="158"/>
      <c r="D128" s="158"/>
      <c r="E128" s="158"/>
      <c r="F128" s="166"/>
      <c r="G128" s="166"/>
      <c r="H128" s="166"/>
    </row>
    <row r="129" spans="1:8" s="159" customFormat="1" ht="25.5" customHeight="1">
      <c r="A129" s="158"/>
      <c r="B129" s="158"/>
      <c r="C129" s="158"/>
      <c r="D129" s="158"/>
      <c r="E129" s="158"/>
      <c r="F129" s="166"/>
      <c r="G129" s="166"/>
      <c r="H129" s="166"/>
    </row>
    <row r="130" spans="1:8" s="159" customFormat="1" ht="25.5" customHeight="1">
      <c r="A130" s="158"/>
      <c r="B130" s="158"/>
      <c r="C130" s="158"/>
      <c r="D130" s="158"/>
      <c r="E130" s="158"/>
      <c r="F130" s="166"/>
      <c r="G130" s="166"/>
      <c r="H130" s="166"/>
    </row>
    <row r="131" spans="1:9" s="159" customFormat="1" ht="25.5" customHeight="1">
      <c r="A131" s="154" t="s">
        <v>1103</v>
      </c>
      <c r="B131" s="154"/>
      <c r="C131" s="154"/>
      <c r="D131" s="154"/>
      <c r="E131" s="154"/>
      <c r="F131" s="154"/>
      <c r="G131" s="154"/>
      <c r="H131" s="154"/>
      <c r="I131" s="155"/>
    </row>
    <row r="132" spans="1:9" s="159" customFormat="1" ht="25.5" customHeight="1">
      <c r="A132" s="151"/>
      <c r="B132" s="151"/>
      <c r="C132" s="151"/>
      <c r="D132" s="151"/>
      <c r="E132" s="151"/>
      <c r="F132" s="151"/>
      <c r="G132" s="151"/>
      <c r="H132" s="151"/>
      <c r="I132" s="151"/>
    </row>
    <row r="133" spans="1:11" ht="25.5" customHeight="1">
      <c r="A133" s="154" t="s">
        <v>562</v>
      </c>
      <c r="B133" s="154"/>
      <c r="C133" s="154"/>
      <c r="D133" s="154"/>
      <c r="E133" s="154"/>
      <c r="F133" s="154"/>
      <c r="G133" s="154"/>
      <c r="H133" s="154"/>
      <c r="I133" s="155"/>
      <c r="J133" s="159"/>
      <c r="K133" s="159"/>
    </row>
  </sheetData>
  <mergeCells count="5">
    <mergeCell ref="A103:H103"/>
    <mergeCell ref="A1:H1"/>
    <mergeCell ref="A2:H2"/>
    <mergeCell ref="A3:H3"/>
    <mergeCell ref="A35:H35"/>
  </mergeCells>
  <printOptions/>
  <pageMargins left="0.5905511811023623" right="0.11811023622047245" top="0.5511811023622047" bottom="0.4724409448818898" header="0.2362204724409449" footer="0.31496062992125984"/>
  <pageSetup horizontalDpi="180" verticalDpi="180" orientation="portrait" paperSize="9" r:id="rId1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1"/>
    </sheetView>
  </sheetViews>
  <sheetFormatPr defaultColWidth="9.33203125" defaultRowHeight="21.75" customHeight="1"/>
  <cols>
    <col min="1" max="1" width="40.5" style="122" customWidth="1"/>
    <col min="2" max="2" width="18.83203125" style="124" customWidth="1"/>
    <col min="3" max="3" width="1.0078125" style="124" customWidth="1"/>
    <col min="4" max="4" width="19.16015625" style="124" customWidth="1"/>
    <col min="5" max="5" width="1.0078125" style="124" customWidth="1"/>
    <col min="6" max="6" width="19.16015625" style="124" customWidth="1"/>
    <col min="7" max="7" width="1.171875" style="124" customWidth="1"/>
    <col min="8" max="8" width="21" style="124" customWidth="1"/>
    <col min="9" max="9" width="3.66015625" style="122" customWidth="1"/>
    <col min="10" max="16384" width="9.33203125" style="122" customWidth="1"/>
  </cols>
  <sheetData>
    <row r="1" spans="1:8" ht="25.5" customHeight="1">
      <c r="A1" s="681" t="s">
        <v>770</v>
      </c>
      <c r="B1" s="681"/>
      <c r="C1" s="681"/>
      <c r="D1" s="681"/>
      <c r="E1" s="681"/>
      <c r="F1" s="681"/>
      <c r="G1" s="681"/>
      <c r="H1" s="681"/>
    </row>
    <row r="2" ht="25.5" customHeight="1"/>
    <row r="3" spans="1:4" ht="25.5" customHeight="1">
      <c r="A3" s="122" t="s">
        <v>810</v>
      </c>
      <c r="D3" s="263"/>
    </row>
    <row r="4" ht="25.5" customHeight="1">
      <c r="H4" s="263" t="s">
        <v>677</v>
      </c>
    </row>
    <row r="5" spans="2:8" ht="25.5" customHeight="1">
      <c r="B5" s="265" t="s">
        <v>1048</v>
      </c>
      <c r="C5" s="263"/>
      <c r="D5" s="265" t="s">
        <v>771</v>
      </c>
      <c r="E5" s="263"/>
      <c r="F5" s="265" t="s">
        <v>772</v>
      </c>
      <c r="G5" s="263"/>
      <c r="H5" s="265" t="s">
        <v>455</v>
      </c>
    </row>
    <row r="6" spans="1:8" ht="25.5" customHeight="1">
      <c r="A6" s="19" t="s">
        <v>773</v>
      </c>
      <c r="B6" s="183"/>
      <c r="C6" s="263"/>
      <c r="D6" s="183"/>
      <c r="E6" s="263"/>
      <c r="F6" s="183"/>
      <c r="G6" s="263"/>
      <c r="H6" s="183"/>
    </row>
    <row r="7" spans="1:8" ht="25.5" customHeight="1">
      <c r="A7" s="122" t="s">
        <v>774</v>
      </c>
      <c r="B7" s="124">
        <v>978677145.49</v>
      </c>
      <c r="D7" s="124">
        <v>0</v>
      </c>
      <c r="F7" s="124">
        <v>0</v>
      </c>
      <c r="H7" s="124">
        <v>978677145.49</v>
      </c>
    </row>
    <row r="8" spans="1:8" ht="25.5" customHeight="1">
      <c r="A8" s="122" t="s">
        <v>775</v>
      </c>
      <c r="B8" s="124">
        <v>580261930.31</v>
      </c>
      <c r="D8" s="124">
        <v>202481415</v>
      </c>
      <c r="F8" s="124">
        <v>-4748667</v>
      </c>
      <c r="H8" s="124">
        <f>SUM(B8:F8)</f>
        <v>777994678.31</v>
      </c>
    </row>
    <row r="9" spans="1:8" ht="25.5" customHeight="1">
      <c r="A9" s="122" t="s">
        <v>776</v>
      </c>
      <c r="B9" s="124">
        <v>423582619.22</v>
      </c>
      <c r="D9" s="124">
        <v>53463211.57</v>
      </c>
      <c r="F9" s="124">
        <v>-12771306.09</v>
      </c>
      <c r="H9" s="124">
        <f>SUM(B9:F9)</f>
        <v>464274524.70000005</v>
      </c>
    </row>
    <row r="10" spans="1:8" ht="25.5" customHeight="1">
      <c r="A10" s="122" t="s">
        <v>777</v>
      </c>
      <c r="B10" s="124">
        <v>210735029.01</v>
      </c>
      <c r="D10" s="124">
        <v>36775515.94</v>
      </c>
      <c r="F10" s="124">
        <v>-1238272.58</v>
      </c>
      <c r="H10" s="124">
        <f>SUM(B10:F10)</f>
        <v>246272272.36999997</v>
      </c>
    </row>
    <row r="11" spans="1:8" ht="25.5" customHeight="1">
      <c r="A11" s="122" t="s">
        <v>785</v>
      </c>
      <c r="B11" s="124">
        <v>171717161.42</v>
      </c>
      <c r="D11" s="124">
        <v>28478583.58</v>
      </c>
      <c r="F11" s="124">
        <v>-200195745</v>
      </c>
      <c r="H11" s="124">
        <f>SUM(B11:F11)</f>
        <v>0</v>
      </c>
    </row>
    <row r="12" spans="1:8" ht="25.5" customHeight="1">
      <c r="A12" s="122" t="s">
        <v>786</v>
      </c>
      <c r="B12" s="269">
        <f>SUM(B7:B11)</f>
        <v>2364973885.45</v>
      </c>
      <c r="D12" s="269">
        <f>SUM(D8:D11)</f>
        <v>321198726.09</v>
      </c>
      <c r="F12" s="269">
        <f>SUM(F7:F11)</f>
        <v>-218953990.67000002</v>
      </c>
      <c r="H12" s="269">
        <f>SUM(H7:H11)</f>
        <v>2467218620.87</v>
      </c>
    </row>
    <row r="13" ht="25.5" customHeight="1">
      <c r="A13" s="19" t="s">
        <v>787</v>
      </c>
    </row>
    <row r="14" spans="1:8" ht="25.5" customHeight="1">
      <c r="A14" s="122" t="s">
        <v>775</v>
      </c>
      <c r="B14" s="124">
        <v>-314977876.47</v>
      </c>
      <c r="D14" s="124">
        <v>-31071585.32</v>
      </c>
      <c r="F14" s="124">
        <v>0</v>
      </c>
      <c r="H14" s="124">
        <f>SUM(B14:G14)</f>
        <v>-346049461.79</v>
      </c>
    </row>
    <row r="15" spans="1:8" ht="25.5" customHeight="1">
      <c r="A15" s="122" t="s">
        <v>776</v>
      </c>
      <c r="B15" s="124">
        <v>-295303330.97</v>
      </c>
      <c r="D15" s="124">
        <v>-52257720.94</v>
      </c>
      <c r="F15" s="124">
        <v>12444543.42</v>
      </c>
      <c r="H15" s="124">
        <f>SUM(B15:G15)</f>
        <v>-335116508.49</v>
      </c>
    </row>
    <row r="16" spans="1:8" ht="25.5" customHeight="1">
      <c r="A16" s="122" t="s">
        <v>777</v>
      </c>
      <c r="B16" s="124">
        <v>-194154072.48</v>
      </c>
      <c r="D16" s="124">
        <v>-5125526.37</v>
      </c>
      <c r="F16" s="124">
        <v>1137066.25</v>
      </c>
      <c r="H16" s="124">
        <f>SUM(B16:G16)</f>
        <v>-198142532.6</v>
      </c>
    </row>
    <row r="17" spans="1:8" ht="25.5" customHeight="1">
      <c r="A17" s="122" t="s">
        <v>788</v>
      </c>
      <c r="B17" s="269">
        <f>SUM(B14:B16)</f>
        <v>-804435279.9200001</v>
      </c>
      <c r="C17" s="124">
        <f>SUM(C14:C16)</f>
        <v>0</v>
      </c>
      <c r="D17" s="269">
        <f>SUM(D14:D16)</f>
        <v>-88454832.63</v>
      </c>
      <c r="E17" s="124">
        <f>SUM(E14:E16)</f>
        <v>0</v>
      </c>
      <c r="F17" s="269">
        <f>SUM(F14:F16)</f>
        <v>13581609.67</v>
      </c>
      <c r="H17" s="269">
        <f>SUM(H14:H16)</f>
        <v>-879308502.88</v>
      </c>
    </row>
    <row r="18" spans="1:8" ht="25.5" customHeight="1">
      <c r="A18" s="122" t="s">
        <v>1118</v>
      </c>
      <c r="B18" s="124">
        <f>B12+B17</f>
        <v>1560538605.5299997</v>
      </c>
      <c r="C18" s="124">
        <f>C12-C17</f>
        <v>0</v>
      </c>
      <c r="D18" s="124">
        <f>D12+D17</f>
        <v>232743893.45999998</v>
      </c>
      <c r="E18" s="124">
        <f>E12-E17</f>
        <v>0</v>
      </c>
      <c r="F18" s="124">
        <f>F12+F17</f>
        <v>-205372381.00000003</v>
      </c>
      <c r="H18" s="124">
        <f>H12+H17</f>
        <v>1587910117.9899998</v>
      </c>
    </row>
    <row r="19" spans="1:8" ht="25.5" customHeight="1">
      <c r="A19" s="122" t="s">
        <v>789</v>
      </c>
      <c r="B19" s="124">
        <v>116808496.65</v>
      </c>
      <c r="D19" s="124">
        <v>0</v>
      </c>
      <c r="F19" s="124">
        <v>-7626548.99</v>
      </c>
      <c r="H19" s="124">
        <f>SUM(B19:G19)</f>
        <v>109181947.66000001</v>
      </c>
    </row>
    <row r="20" spans="1:8" ht="25.5" customHeight="1">
      <c r="A20" s="122" t="s">
        <v>790</v>
      </c>
      <c r="B20" s="124">
        <v>0</v>
      </c>
      <c r="D20" s="124">
        <v>15000000</v>
      </c>
      <c r="F20" s="124">
        <v>-875000</v>
      </c>
      <c r="H20" s="124">
        <f>SUM(B20:G20)</f>
        <v>14125000</v>
      </c>
    </row>
    <row r="21" spans="1:8" ht="25.5" customHeight="1" thickBot="1">
      <c r="A21" s="122" t="s">
        <v>791</v>
      </c>
      <c r="B21" s="244">
        <f>SUM(B18:B20)</f>
        <v>1677347102.1799998</v>
      </c>
      <c r="C21" s="185">
        <f>SUM(C18:C19)</f>
        <v>0</v>
      </c>
      <c r="D21" s="244">
        <f>SUM(D18:D20)</f>
        <v>247743893.45999998</v>
      </c>
      <c r="E21" s="185">
        <f>SUM(E18:E19)</f>
        <v>0</v>
      </c>
      <c r="F21" s="244">
        <f>SUM(F18:F20)</f>
        <v>-213873929.99000004</v>
      </c>
      <c r="G21" s="185"/>
      <c r="H21" s="244">
        <f>SUM(H18:H20)</f>
        <v>1711217065.6499999</v>
      </c>
    </row>
    <row r="22" spans="1:8" ht="25.5" customHeight="1" thickTop="1">
      <c r="A22" s="122" t="s">
        <v>802</v>
      </c>
      <c r="H22" s="124">
        <v>96956381.62</v>
      </c>
    </row>
    <row r="23" ht="25.5" customHeight="1"/>
    <row r="24" spans="1:8" ht="25.5" customHeight="1">
      <c r="A24" s="122" t="s">
        <v>803</v>
      </c>
      <c r="F24" s="183" t="s">
        <v>455</v>
      </c>
      <c r="G24" s="263" t="s">
        <v>1044</v>
      </c>
      <c r="H24" s="123"/>
    </row>
    <row r="25" ht="25.5" customHeight="1">
      <c r="A25" s="122" t="s">
        <v>1117</v>
      </c>
    </row>
    <row r="26" spans="1:8" ht="25.5" customHeight="1">
      <c r="A26" s="122" t="s">
        <v>804</v>
      </c>
      <c r="F26" s="123">
        <v>458513606.78</v>
      </c>
      <c r="H26" s="123">
        <v>445194739.64</v>
      </c>
    </row>
    <row r="27" spans="1:8" ht="25.5" customHeight="1">
      <c r="A27" s="122" t="s">
        <v>805</v>
      </c>
      <c r="F27" s="123">
        <v>-458498983.78</v>
      </c>
      <c r="H27" s="123">
        <v>-445179930.64</v>
      </c>
    </row>
    <row r="28" spans="1:8" ht="25.5" customHeight="1" thickBot="1">
      <c r="A28" s="122" t="s">
        <v>806</v>
      </c>
      <c r="F28" s="179">
        <f>+F26+F27</f>
        <v>14623</v>
      </c>
      <c r="H28" s="179">
        <f>SUM(H26:H27)</f>
        <v>14809</v>
      </c>
    </row>
    <row r="29" spans="1:8" ht="25.5" customHeight="1" thickTop="1">
      <c r="A29" s="122" t="s">
        <v>807</v>
      </c>
      <c r="F29" s="453" t="s">
        <v>1106</v>
      </c>
      <c r="G29" s="271"/>
      <c r="H29" s="270" t="s">
        <v>808</v>
      </c>
    </row>
    <row r="30" spans="6:8" ht="25.5" customHeight="1">
      <c r="F30" s="270"/>
      <c r="G30" s="271"/>
      <c r="H30" s="272"/>
    </row>
    <row r="31" ht="23.25" customHeight="1"/>
    <row r="32" spans="1:8" ht="23.25" customHeight="1">
      <c r="A32" s="682" t="s">
        <v>1103</v>
      </c>
      <c r="B32" s="682"/>
      <c r="C32" s="682"/>
      <c r="D32" s="682"/>
      <c r="E32" s="682"/>
      <c r="F32" s="682"/>
      <c r="G32" s="682"/>
      <c r="H32" s="682"/>
    </row>
    <row r="33" spans="1:8" ht="23.25" customHeight="1">
      <c r="A33" s="19"/>
      <c r="B33" s="273"/>
      <c r="C33" s="273"/>
      <c r="D33" s="273"/>
      <c r="E33" s="273"/>
      <c r="F33" s="273"/>
      <c r="G33" s="273"/>
      <c r="H33" s="273"/>
    </row>
    <row r="34" spans="1:8" ht="23.25" customHeight="1">
      <c r="A34" s="682" t="s">
        <v>809</v>
      </c>
      <c r="B34" s="682"/>
      <c r="C34" s="682"/>
      <c r="D34" s="682"/>
      <c r="E34" s="682"/>
      <c r="F34" s="682"/>
      <c r="G34" s="682"/>
      <c r="H34" s="682"/>
    </row>
  </sheetData>
  <mergeCells count="3">
    <mergeCell ref="A32:H32"/>
    <mergeCell ref="A34:H34"/>
    <mergeCell ref="A1:H1"/>
  </mergeCells>
  <printOptions/>
  <pageMargins left="0.43" right="0.11811023622047245" top="0.5511811023622047" bottom="0.35433070866141736" header="0.2362204724409449" footer="0.2362204724409449"/>
  <pageSetup horizontalDpi="180" verticalDpi="18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I1"/>
    </sheetView>
  </sheetViews>
  <sheetFormatPr defaultColWidth="9.33203125" defaultRowHeight="21"/>
  <cols>
    <col min="1" max="1" width="13.83203125" style="122" customWidth="1"/>
    <col min="2" max="2" width="13.5" style="122" bestFit="1" customWidth="1"/>
    <col min="3" max="3" width="14.5" style="122" customWidth="1"/>
    <col min="4" max="4" width="14.83203125" style="124" customWidth="1"/>
    <col min="5" max="5" width="14" style="124" customWidth="1"/>
    <col min="6" max="6" width="16.83203125" style="124" customWidth="1"/>
    <col min="7" max="7" width="15.83203125" style="122" customWidth="1"/>
    <col min="8" max="8" width="16.16015625" style="122" customWidth="1"/>
    <col min="9" max="9" width="14.66015625" style="122" customWidth="1"/>
    <col min="10" max="10" width="6.83203125" style="122" customWidth="1"/>
    <col min="11" max="16384" width="9.33203125" style="122" customWidth="1"/>
  </cols>
  <sheetData>
    <row r="1" spans="1:9" ht="22.5" customHeight="1">
      <c r="A1" s="681" t="s">
        <v>811</v>
      </c>
      <c r="B1" s="681"/>
      <c r="C1" s="681"/>
      <c r="D1" s="681"/>
      <c r="E1" s="681"/>
      <c r="F1" s="681"/>
      <c r="G1" s="681"/>
      <c r="H1" s="681"/>
      <c r="I1" s="681"/>
    </row>
    <row r="2" spans="1:9" ht="8.25" customHeight="1">
      <c r="A2" s="239"/>
      <c r="B2" s="239"/>
      <c r="C2" s="239"/>
      <c r="D2" s="239"/>
      <c r="E2" s="239"/>
      <c r="F2" s="239"/>
      <c r="G2" s="239"/>
      <c r="H2" s="239"/>
      <c r="I2" s="239"/>
    </row>
    <row r="3" spans="2:7" ht="23.25">
      <c r="B3" s="122" t="s">
        <v>812</v>
      </c>
      <c r="E3" s="185"/>
      <c r="G3" s="124"/>
    </row>
    <row r="4" spans="3:8" ht="21" customHeight="1">
      <c r="C4" s="274"/>
      <c r="D4" s="122"/>
      <c r="E4" s="122"/>
      <c r="G4" s="123"/>
      <c r="H4" s="123" t="s">
        <v>813</v>
      </c>
    </row>
    <row r="5" spans="2:8" s="63" customFormat="1" ht="23.25">
      <c r="B5" s="746" t="s">
        <v>1067</v>
      </c>
      <c r="C5" s="747"/>
      <c r="D5" s="275" t="s">
        <v>814</v>
      </c>
      <c r="E5" s="275" t="s">
        <v>815</v>
      </c>
      <c r="F5" s="750" t="s">
        <v>112</v>
      </c>
      <c r="G5" s="744" t="s">
        <v>471</v>
      </c>
      <c r="H5" s="745"/>
    </row>
    <row r="6" spans="2:8" s="63" customFormat="1" ht="23.25">
      <c r="B6" s="748"/>
      <c r="C6" s="749"/>
      <c r="D6" s="141" t="s">
        <v>816</v>
      </c>
      <c r="E6" s="133" t="s">
        <v>817</v>
      </c>
      <c r="F6" s="673"/>
      <c r="G6" s="276" t="s">
        <v>769</v>
      </c>
      <c r="H6" s="277" t="s">
        <v>818</v>
      </c>
    </row>
    <row r="7" spans="2:8" ht="23.25">
      <c r="B7" s="248" t="s">
        <v>819</v>
      </c>
      <c r="D7" s="132">
        <v>6</v>
      </c>
      <c r="E7" s="132" t="s">
        <v>820</v>
      </c>
      <c r="F7" s="136">
        <v>47406000</v>
      </c>
      <c r="G7" s="143">
        <v>22595393.29</v>
      </c>
      <c r="H7" s="134">
        <v>24066894.66</v>
      </c>
    </row>
    <row r="8" spans="2:8" ht="23.25">
      <c r="B8" s="248" t="s">
        <v>821</v>
      </c>
      <c r="D8" s="132">
        <v>8</v>
      </c>
      <c r="E8" s="132" t="s">
        <v>822</v>
      </c>
      <c r="F8" s="136">
        <v>40258000</v>
      </c>
      <c r="G8" s="143">
        <v>21036330.94</v>
      </c>
      <c r="H8" s="136">
        <v>22748181.67</v>
      </c>
    </row>
    <row r="9" spans="2:8" ht="23.25">
      <c r="B9" s="248" t="s">
        <v>823</v>
      </c>
      <c r="C9" s="278"/>
      <c r="D9" s="132">
        <v>9</v>
      </c>
      <c r="E9" s="132" t="s">
        <v>824</v>
      </c>
      <c r="F9" s="136">
        <v>114610253</v>
      </c>
      <c r="G9" s="143">
        <v>65550223.43</v>
      </c>
      <c r="H9" s="136">
        <v>69993420.32</v>
      </c>
    </row>
    <row r="10" spans="2:8" ht="24" thickBot="1">
      <c r="B10" s="279" t="s">
        <v>88</v>
      </c>
      <c r="C10" s="280"/>
      <c r="D10" s="281">
        <f>SUM(D7:D9)</f>
        <v>23</v>
      </c>
      <c r="E10" s="281"/>
      <c r="F10" s="146">
        <f>SUM(F7:F9)</f>
        <v>202274253</v>
      </c>
      <c r="G10" s="145">
        <f>SUM(G7:G9)</f>
        <v>109181947.66</v>
      </c>
      <c r="H10" s="146">
        <f>SUM(H7:H9)</f>
        <v>116808496.64999999</v>
      </c>
    </row>
    <row r="11" spans="3:7" ht="9" customHeight="1" thickTop="1">
      <c r="C11" s="124"/>
      <c r="G11" s="124"/>
    </row>
    <row r="12" spans="1:5" s="159" customFormat="1" ht="22.5" customHeight="1">
      <c r="A12" s="163" t="s">
        <v>825</v>
      </c>
      <c r="B12" s="166"/>
      <c r="C12" s="166"/>
      <c r="D12" s="166"/>
      <c r="E12" s="166"/>
    </row>
    <row r="13" spans="1:8" s="159" customFormat="1" ht="20.25" customHeight="1">
      <c r="A13" s="163"/>
      <c r="B13" s="166"/>
      <c r="C13" s="166"/>
      <c r="D13" s="166"/>
      <c r="F13" s="12" t="s">
        <v>769</v>
      </c>
      <c r="G13" s="282" t="s">
        <v>639</v>
      </c>
      <c r="H13" s="283" t="s">
        <v>640</v>
      </c>
    </row>
    <row r="14" spans="1:8" s="159" customFormat="1" ht="23.25">
      <c r="A14" s="158" t="s">
        <v>826</v>
      </c>
      <c r="B14" s="166"/>
      <c r="C14" s="166"/>
      <c r="D14" s="166"/>
      <c r="F14" s="282"/>
      <c r="G14" s="282"/>
      <c r="H14" s="282"/>
    </row>
    <row r="15" spans="1:8" s="159" customFormat="1" ht="23.25">
      <c r="A15" s="158" t="s">
        <v>827</v>
      </c>
      <c r="B15" s="166"/>
      <c r="C15" s="166"/>
      <c r="D15" s="166"/>
      <c r="F15" s="284">
        <v>823688612</v>
      </c>
      <c r="H15" s="284">
        <v>823688612</v>
      </c>
    </row>
    <row r="16" spans="1:8" s="159" customFormat="1" ht="23.25">
      <c r="A16" s="158" t="s">
        <v>828</v>
      </c>
      <c r="B16" s="166"/>
      <c r="C16" s="166"/>
      <c r="D16" s="166"/>
      <c r="F16" s="285">
        <v>8105304.11</v>
      </c>
      <c r="H16" s="285">
        <v>8105304.11</v>
      </c>
    </row>
    <row r="17" spans="1:8" s="159" customFormat="1" ht="23.25">
      <c r="A17" s="158" t="s">
        <v>829</v>
      </c>
      <c r="B17" s="166"/>
      <c r="C17" s="166"/>
      <c r="D17" s="166"/>
      <c r="F17" s="285">
        <v>24168327.5</v>
      </c>
      <c r="H17" s="285">
        <v>24168327.5</v>
      </c>
    </row>
    <row r="18" spans="1:8" s="159" customFormat="1" ht="23.25">
      <c r="A18" s="158" t="s">
        <v>830</v>
      </c>
      <c r="B18" s="166"/>
      <c r="C18" s="166"/>
      <c r="D18" s="166"/>
      <c r="F18" s="286">
        <v>5743918.24</v>
      </c>
      <c r="H18" s="286">
        <v>5743918.24</v>
      </c>
    </row>
    <row r="19" spans="1:8" s="159" customFormat="1" ht="23.25">
      <c r="A19" s="158" t="s">
        <v>831</v>
      </c>
      <c r="B19" s="166"/>
      <c r="C19" s="166"/>
      <c r="D19" s="166"/>
      <c r="F19" s="287">
        <f>SUM(F15:F18)</f>
        <v>861706161.85</v>
      </c>
      <c r="H19" s="285">
        <f>SUM(H15:H18)</f>
        <v>861706161.85</v>
      </c>
    </row>
    <row r="20" spans="1:8" s="159" customFormat="1" ht="23.25">
      <c r="A20" s="158" t="s">
        <v>832</v>
      </c>
      <c r="B20" s="166"/>
      <c r="C20" s="166"/>
      <c r="D20" s="166"/>
      <c r="F20" s="286">
        <v>-30566703.39</v>
      </c>
      <c r="H20" s="286">
        <v>-29817488.07</v>
      </c>
    </row>
    <row r="21" spans="1:8" s="159" customFormat="1" ht="23.25">
      <c r="A21" s="158" t="s">
        <v>686</v>
      </c>
      <c r="B21" s="166"/>
      <c r="C21" s="166"/>
      <c r="D21" s="166"/>
      <c r="F21" s="285">
        <f>SUM(F19:F20)</f>
        <v>831139458.46</v>
      </c>
      <c r="H21" s="285">
        <f>SUM(H19:H20)</f>
        <v>831888673.78</v>
      </c>
    </row>
    <row r="22" spans="1:8" s="159" customFormat="1" ht="23.25">
      <c r="A22" s="158" t="s">
        <v>833</v>
      </c>
      <c r="B22" s="166"/>
      <c r="C22" s="166"/>
      <c r="D22" s="166"/>
      <c r="F22" s="288">
        <v>-189950586.23</v>
      </c>
      <c r="H22" s="288">
        <v>-181357684</v>
      </c>
    </row>
    <row r="23" spans="1:8" s="159" customFormat="1" ht="24" thickBot="1">
      <c r="A23" s="158" t="s">
        <v>834</v>
      </c>
      <c r="B23" s="166"/>
      <c r="C23" s="166"/>
      <c r="D23" s="166"/>
      <c r="F23" s="289">
        <f>SUM(F21:F22)</f>
        <v>641188872.23</v>
      </c>
      <c r="H23" s="289">
        <f>SUM(H21:H22)</f>
        <v>650530989.78</v>
      </c>
    </row>
    <row r="24" spans="1:8" s="159" customFormat="1" ht="24" thickTop="1">
      <c r="A24" s="158" t="s">
        <v>835</v>
      </c>
      <c r="B24" s="166"/>
      <c r="C24" s="166"/>
      <c r="D24" s="166"/>
      <c r="F24" s="285">
        <v>749215.32</v>
      </c>
      <c r="H24" s="285"/>
    </row>
    <row r="25" spans="1:7" s="159" customFormat="1" ht="23.25">
      <c r="A25" s="122" t="s">
        <v>836</v>
      </c>
      <c r="B25" s="74"/>
      <c r="C25" s="74"/>
      <c r="D25" s="74"/>
      <c r="E25" s="74"/>
      <c r="F25" s="74"/>
      <c r="G25" s="74"/>
    </row>
    <row r="26" spans="1:7" s="159" customFormat="1" ht="23.25">
      <c r="A26" s="122" t="s">
        <v>1120</v>
      </c>
      <c r="B26" s="74"/>
      <c r="C26" s="74"/>
      <c r="D26" s="74"/>
      <c r="E26" s="74"/>
      <c r="F26" s="74"/>
      <c r="G26" s="74"/>
    </row>
    <row r="27" spans="1:7" s="159" customFormat="1" ht="23.25">
      <c r="A27" s="122" t="s">
        <v>1119</v>
      </c>
      <c r="B27" s="74"/>
      <c r="C27" s="74"/>
      <c r="D27" s="74"/>
      <c r="E27" s="74"/>
      <c r="F27" s="74"/>
      <c r="G27" s="74"/>
    </row>
    <row r="28" spans="1:9" s="159" customFormat="1" ht="6" customHeight="1">
      <c r="A28" s="274"/>
      <c r="B28" s="144"/>
      <c r="C28" s="144"/>
      <c r="D28" s="144"/>
      <c r="E28" s="144"/>
      <c r="F28" s="144"/>
      <c r="G28" s="144"/>
      <c r="H28" s="290"/>
      <c r="I28" s="290"/>
    </row>
    <row r="29" spans="1:9" s="159" customFormat="1" ht="21" customHeight="1">
      <c r="A29" s="291"/>
      <c r="B29" s="741" t="s">
        <v>837</v>
      </c>
      <c r="C29" s="742"/>
      <c r="D29" s="743"/>
      <c r="E29" s="741" t="s">
        <v>838</v>
      </c>
      <c r="F29" s="742"/>
      <c r="G29" s="742"/>
      <c r="H29" s="743"/>
      <c r="I29" s="292"/>
    </row>
    <row r="30" spans="1:10" s="74" customFormat="1" ht="21" customHeight="1">
      <c r="A30" s="293" t="s">
        <v>839</v>
      </c>
      <c r="B30" s="102" t="s">
        <v>840</v>
      </c>
      <c r="C30" s="294" t="s">
        <v>841</v>
      </c>
      <c r="D30" s="751" t="s">
        <v>441</v>
      </c>
      <c r="E30" s="752" t="s">
        <v>845</v>
      </c>
      <c r="F30" s="753"/>
      <c r="G30" s="751" t="s">
        <v>846</v>
      </c>
      <c r="H30" s="751" t="s">
        <v>441</v>
      </c>
      <c r="I30" s="102" t="s">
        <v>842</v>
      </c>
      <c r="J30" s="15"/>
    </row>
    <row r="31" spans="1:10" s="74" customFormat="1" ht="21">
      <c r="A31" s="102" t="s">
        <v>842</v>
      </c>
      <c r="B31" s="102" t="s">
        <v>843</v>
      </c>
      <c r="C31" s="294" t="s">
        <v>844</v>
      </c>
      <c r="D31" s="758"/>
      <c r="E31" s="754"/>
      <c r="F31" s="755"/>
      <c r="G31" s="673"/>
      <c r="H31" s="756"/>
      <c r="I31" s="102" t="s">
        <v>847</v>
      </c>
      <c r="J31" s="15"/>
    </row>
    <row r="32" spans="1:10" s="74" customFormat="1" ht="21">
      <c r="A32" s="293" t="s">
        <v>848</v>
      </c>
      <c r="B32" s="102" t="s">
        <v>849</v>
      </c>
      <c r="C32" s="294" t="s">
        <v>850</v>
      </c>
      <c r="D32" s="758"/>
      <c r="E32" s="751" t="s">
        <v>851</v>
      </c>
      <c r="F32" s="760" t="s">
        <v>852</v>
      </c>
      <c r="G32" s="751" t="s">
        <v>852</v>
      </c>
      <c r="H32" s="756"/>
      <c r="I32" s="102" t="s">
        <v>853</v>
      </c>
      <c r="J32" s="15"/>
    </row>
    <row r="33" spans="1:10" s="74" customFormat="1" ht="21">
      <c r="A33" s="295"/>
      <c r="B33" s="296"/>
      <c r="C33" s="298" t="s">
        <v>854</v>
      </c>
      <c r="D33" s="759"/>
      <c r="E33" s="757"/>
      <c r="F33" s="673"/>
      <c r="G33" s="673"/>
      <c r="H33" s="757"/>
      <c r="I33" s="296"/>
      <c r="J33" s="15"/>
    </row>
    <row r="34" spans="1:10" s="74" customFormat="1" ht="21" customHeight="1">
      <c r="A34" s="301" t="s">
        <v>855</v>
      </c>
      <c r="B34" s="302">
        <v>520740667</v>
      </c>
      <c r="C34" s="303">
        <v>0</v>
      </c>
      <c r="D34" s="302">
        <f>SUM(B34:C34)</f>
        <v>520740667</v>
      </c>
      <c r="E34" s="304">
        <v>407700000</v>
      </c>
      <c r="F34" s="305">
        <v>0</v>
      </c>
      <c r="G34" s="306">
        <v>0</v>
      </c>
      <c r="H34" s="307">
        <f>SUM(E34:G34)</f>
        <v>407700000</v>
      </c>
      <c r="I34" s="306">
        <f>D34-H34</f>
        <v>113040667</v>
      </c>
      <c r="J34" s="308"/>
    </row>
    <row r="35" spans="1:10" s="74" customFormat="1" ht="21" customHeight="1">
      <c r="A35" s="301" t="s">
        <v>856</v>
      </c>
      <c r="B35" s="302">
        <v>139871061</v>
      </c>
      <c r="C35" s="303">
        <v>0</v>
      </c>
      <c r="D35" s="302">
        <f>SUM(B35:C35)</f>
        <v>139871061</v>
      </c>
      <c r="E35" s="304">
        <v>0</v>
      </c>
      <c r="F35" s="305">
        <v>73671165</v>
      </c>
      <c r="G35" s="306">
        <v>0</v>
      </c>
      <c r="H35" s="307">
        <f>SUM(E35:G35)</f>
        <v>73671165</v>
      </c>
      <c r="I35" s="306">
        <f>D35-H35</f>
        <v>66199896</v>
      </c>
      <c r="J35" s="308"/>
    </row>
    <row r="36" spans="1:10" s="74" customFormat="1" ht="21" customHeight="1">
      <c r="A36" s="309" t="s">
        <v>857</v>
      </c>
      <c r="B36" s="310">
        <v>5604421</v>
      </c>
      <c r="C36" s="311">
        <v>0</v>
      </c>
      <c r="D36" s="310">
        <f>SUM(B36:C36)</f>
        <v>5604421</v>
      </c>
      <c r="E36" s="312">
        <v>0</v>
      </c>
      <c r="F36" s="297">
        <v>3487300</v>
      </c>
      <c r="G36" s="313">
        <v>0</v>
      </c>
      <c r="H36" s="314">
        <f>SUM(E36:G36)</f>
        <v>3487300</v>
      </c>
      <c r="I36" s="313">
        <f>D36-H36</f>
        <v>2117121</v>
      </c>
      <c r="J36" s="308"/>
    </row>
    <row r="37" spans="1:10" s="74" customFormat="1" ht="21" customHeight="1">
      <c r="A37" s="315" t="s">
        <v>858</v>
      </c>
      <c r="B37" s="302">
        <f aca="true" t="shared" si="0" ref="B37:I37">SUM(B34:B36)</f>
        <v>666216149</v>
      </c>
      <c r="C37" s="303">
        <f t="shared" si="0"/>
        <v>0</v>
      </c>
      <c r="D37" s="302">
        <f t="shared" si="0"/>
        <v>666216149</v>
      </c>
      <c r="E37" s="316">
        <f t="shared" si="0"/>
        <v>407700000</v>
      </c>
      <c r="F37" s="305">
        <f t="shared" si="0"/>
        <v>77158465</v>
      </c>
      <c r="G37" s="306">
        <f t="shared" si="0"/>
        <v>0</v>
      </c>
      <c r="H37" s="307">
        <f t="shared" si="0"/>
        <v>484858465</v>
      </c>
      <c r="I37" s="306">
        <f t="shared" si="0"/>
        <v>181357684</v>
      </c>
      <c r="J37" s="308"/>
    </row>
    <row r="38" spans="1:10" s="74" customFormat="1" ht="21" customHeight="1">
      <c r="A38" s="317" t="s">
        <v>859</v>
      </c>
      <c r="B38" s="318">
        <v>17092875</v>
      </c>
      <c r="C38" s="319">
        <v>5182185.23</v>
      </c>
      <c r="D38" s="318">
        <f>SUM(B38:C38)</f>
        <v>22275060.23</v>
      </c>
      <c r="E38" s="320">
        <v>0</v>
      </c>
      <c r="F38" s="299">
        <v>10233550</v>
      </c>
      <c r="G38" s="321">
        <v>3448608</v>
      </c>
      <c r="H38" s="300">
        <f>SUM(E38:G38)</f>
        <v>13682158</v>
      </c>
      <c r="I38" s="321">
        <f>D38-H38</f>
        <v>8592902.23</v>
      </c>
      <c r="J38" s="308"/>
    </row>
    <row r="39" spans="1:10" s="74" customFormat="1" ht="21" customHeight="1">
      <c r="A39" s="322" t="s">
        <v>860</v>
      </c>
      <c r="B39" s="318">
        <f aca="true" t="shared" si="1" ref="B39:I39">SUM(B37:B38)</f>
        <v>683309024</v>
      </c>
      <c r="C39" s="323">
        <f t="shared" si="1"/>
        <v>5182185.23</v>
      </c>
      <c r="D39" s="318">
        <f t="shared" si="1"/>
        <v>688491209.23</v>
      </c>
      <c r="E39" s="323">
        <f t="shared" si="1"/>
        <v>407700000</v>
      </c>
      <c r="F39" s="321">
        <f t="shared" si="1"/>
        <v>87392015</v>
      </c>
      <c r="G39" s="324">
        <f t="shared" si="1"/>
        <v>3448608</v>
      </c>
      <c r="H39" s="325">
        <f t="shared" si="1"/>
        <v>498540623</v>
      </c>
      <c r="I39" s="324">
        <f t="shared" si="1"/>
        <v>189950586.23</v>
      </c>
      <c r="J39" s="75"/>
    </row>
    <row r="40" spans="1:10" s="74" customFormat="1" ht="10.5" customHeight="1">
      <c r="A40" s="326"/>
      <c r="B40" s="327"/>
      <c r="C40" s="327"/>
      <c r="D40" s="327"/>
      <c r="E40" s="327"/>
      <c r="F40" s="328"/>
      <c r="G40" s="329"/>
      <c r="H40" s="329"/>
      <c r="I40" s="329"/>
      <c r="J40" s="75"/>
    </row>
    <row r="41" spans="1:10" s="74" customFormat="1" ht="21" customHeight="1">
      <c r="A41" s="122" t="s">
        <v>861</v>
      </c>
      <c r="B41" s="327"/>
      <c r="C41" s="327"/>
      <c r="D41" s="327"/>
      <c r="E41" s="327"/>
      <c r="F41" s="328"/>
      <c r="G41" s="329"/>
      <c r="H41" s="329"/>
      <c r="I41" s="329"/>
      <c r="J41" s="75"/>
    </row>
    <row r="42" spans="1:10" s="74" customFormat="1" ht="21" customHeight="1">
      <c r="A42" s="122"/>
      <c r="B42" s="327"/>
      <c r="C42" s="327"/>
      <c r="D42" s="327"/>
      <c r="E42" s="327"/>
      <c r="F42" s="328"/>
      <c r="G42" s="329"/>
      <c r="H42" s="329"/>
      <c r="I42" s="329"/>
      <c r="J42" s="75"/>
    </row>
    <row r="43" spans="1:9" s="74" customFormat="1" ht="24.75" customHeight="1">
      <c r="A43" s="682" t="s">
        <v>1103</v>
      </c>
      <c r="B43" s="682"/>
      <c r="C43" s="682"/>
      <c r="D43" s="682"/>
      <c r="E43" s="682"/>
      <c r="F43" s="682"/>
      <c r="G43" s="682"/>
      <c r="H43" s="682"/>
      <c r="I43" s="682"/>
    </row>
    <row r="44" spans="1:6" s="74" customFormat="1" ht="26.25" customHeight="1">
      <c r="A44" s="19"/>
      <c r="B44" s="273"/>
      <c r="C44" s="273"/>
      <c r="D44" s="273"/>
      <c r="E44" s="273"/>
      <c r="F44" s="273"/>
    </row>
    <row r="45" spans="1:9" ht="23.25">
      <c r="A45" s="682" t="s">
        <v>809</v>
      </c>
      <c r="B45" s="682"/>
      <c r="C45" s="682"/>
      <c r="D45" s="682"/>
      <c r="E45" s="682"/>
      <c r="F45" s="682"/>
      <c r="G45" s="682"/>
      <c r="H45" s="682"/>
      <c r="I45" s="682"/>
    </row>
    <row r="46" spans="1:6" ht="23.25">
      <c r="A46" s="268"/>
      <c r="B46" s="268"/>
      <c r="C46" s="268"/>
      <c r="D46" s="185"/>
      <c r="E46" s="185"/>
      <c r="F46" s="185"/>
    </row>
    <row r="47" spans="1:6" ht="23.25">
      <c r="A47" s="268"/>
      <c r="B47" s="268"/>
      <c r="C47" s="268"/>
      <c r="D47" s="185"/>
      <c r="E47" s="185"/>
      <c r="F47" s="185"/>
    </row>
    <row r="48" spans="1:5" ht="23.25">
      <c r="A48" s="268"/>
      <c r="B48" s="268"/>
      <c r="C48" s="268"/>
      <c r="D48" s="185"/>
      <c r="E48" s="185"/>
    </row>
    <row r="49" spans="1:5" ht="23.25">
      <c r="A49" s="268"/>
      <c r="B49" s="268"/>
      <c r="C49" s="268"/>
      <c r="D49" s="185"/>
      <c r="E49" s="185"/>
    </row>
  </sheetData>
  <mergeCells count="15">
    <mergeCell ref="H30:H33"/>
    <mergeCell ref="D30:D33"/>
    <mergeCell ref="E32:E33"/>
    <mergeCell ref="F32:F33"/>
    <mergeCell ref="G32:G33"/>
    <mergeCell ref="A1:I1"/>
    <mergeCell ref="A43:I43"/>
    <mergeCell ref="A45:I45"/>
    <mergeCell ref="B29:D29"/>
    <mergeCell ref="E29:H29"/>
    <mergeCell ref="G5:H5"/>
    <mergeCell ref="B5:C6"/>
    <mergeCell ref="F5:F6"/>
    <mergeCell ref="G30:G31"/>
    <mergeCell ref="E30:F31"/>
  </mergeCells>
  <printOptions/>
  <pageMargins left="0.33" right="0.03937007874015748" top="0.55" bottom="0.37" header="0.31" footer="0.21"/>
  <pageSetup horizontalDpi="180" verticalDpi="18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D1">
      <selection activeCell="B25" sqref="B25"/>
    </sheetView>
  </sheetViews>
  <sheetFormatPr defaultColWidth="9.33203125" defaultRowHeight="22.5" customHeight="1"/>
  <cols>
    <col min="1" max="1" width="52.16015625" style="169" customWidth="1"/>
    <col min="2" max="2" width="12.33203125" style="169" customWidth="1"/>
    <col min="3" max="3" width="19.33203125" style="169" customWidth="1"/>
    <col min="4" max="4" width="5.66015625" style="169" customWidth="1"/>
    <col min="5" max="5" width="17.66015625" style="169" customWidth="1"/>
    <col min="6" max="6" width="6.5" style="169" customWidth="1"/>
    <col min="7" max="16384" width="9.33203125" style="169" customWidth="1"/>
  </cols>
  <sheetData>
    <row r="1" spans="1:7" s="159" customFormat="1" ht="23.25">
      <c r="A1" s="691" t="s">
        <v>862</v>
      </c>
      <c r="B1" s="691"/>
      <c r="C1" s="691"/>
      <c r="D1" s="691"/>
      <c r="E1" s="691"/>
      <c r="F1" s="691"/>
      <c r="G1" s="691"/>
    </row>
    <row r="2" spans="1:7" s="159" customFormat="1" ht="23.25">
      <c r="A2" s="163" t="s">
        <v>863</v>
      </c>
      <c r="B2" s="158"/>
      <c r="C2" s="166"/>
      <c r="D2" s="166"/>
      <c r="E2" s="166"/>
      <c r="F2" s="166"/>
      <c r="G2" s="166"/>
    </row>
    <row r="3" spans="3:10" s="122" customFormat="1" ht="23.25">
      <c r="C3" s="170" t="s">
        <v>769</v>
      </c>
      <c r="D3" s="164" t="s">
        <v>639</v>
      </c>
      <c r="E3" s="449" t="s">
        <v>640</v>
      </c>
      <c r="F3" s="157" t="s">
        <v>864</v>
      </c>
      <c r="J3" s="124"/>
    </row>
    <row r="4" spans="1:10" s="122" customFormat="1" ht="23.25">
      <c r="A4" s="158" t="s">
        <v>865</v>
      </c>
      <c r="C4" s="330">
        <v>69828000</v>
      </c>
      <c r="D4" s="124"/>
      <c r="E4" s="450" t="s">
        <v>866</v>
      </c>
      <c r="F4" s="331" t="s">
        <v>864</v>
      </c>
      <c r="J4" s="124"/>
    </row>
    <row r="5" spans="1:10" s="122" customFormat="1" ht="23.25">
      <c r="A5" s="158" t="s">
        <v>867</v>
      </c>
      <c r="C5" s="332">
        <v>-15870000</v>
      </c>
      <c r="D5" s="124"/>
      <c r="E5" s="451">
        <v>-15870000</v>
      </c>
      <c r="F5" s="333" t="s">
        <v>864</v>
      </c>
      <c r="J5" s="124"/>
    </row>
    <row r="6" spans="1:10" s="122" customFormat="1" ht="23.25">
      <c r="A6" s="158" t="s">
        <v>868</v>
      </c>
      <c r="C6" s="334">
        <v>53958000</v>
      </c>
      <c r="D6" s="124"/>
      <c r="E6" s="452" t="s">
        <v>869</v>
      </c>
      <c r="F6" s="333" t="s">
        <v>864</v>
      </c>
      <c r="J6" s="124"/>
    </row>
    <row r="7" spans="1:6" s="159" customFormat="1" ht="23.25">
      <c r="A7" s="158" t="s">
        <v>544</v>
      </c>
      <c r="B7" s="158"/>
      <c r="C7" s="166"/>
      <c r="D7" s="166"/>
      <c r="F7" s="166"/>
    </row>
    <row r="8" spans="1:6" s="159" customFormat="1" ht="23.25">
      <c r="A8" s="158" t="s">
        <v>545</v>
      </c>
      <c r="B8" s="158"/>
      <c r="C8" s="166"/>
      <c r="D8" s="166"/>
      <c r="F8" s="166"/>
    </row>
    <row r="9" spans="1:6" s="159" customFormat="1" ht="23.25">
      <c r="A9" s="158" t="s">
        <v>547</v>
      </c>
      <c r="B9" s="158"/>
      <c r="C9" s="166"/>
      <c r="D9" s="166"/>
      <c r="F9" s="166"/>
    </row>
    <row r="10" spans="1:6" s="159" customFormat="1" ht="23.25">
      <c r="A10" s="158" t="s">
        <v>546</v>
      </c>
      <c r="B10" s="158"/>
      <c r="C10" s="166"/>
      <c r="D10" s="166"/>
      <c r="E10" s="166"/>
      <c r="F10" s="166"/>
    </row>
    <row r="11" spans="1:6" s="159" customFormat="1" ht="23.25">
      <c r="A11" s="158" t="s">
        <v>548</v>
      </c>
      <c r="B11" s="158"/>
      <c r="C11" s="166"/>
      <c r="D11" s="166"/>
      <c r="E11" s="166"/>
      <c r="F11" s="166"/>
    </row>
    <row r="12" spans="1:6" s="159" customFormat="1" ht="23.25">
      <c r="A12" s="158" t="s">
        <v>874</v>
      </c>
      <c r="B12" s="158"/>
      <c r="C12" s="166"/>
      <c r="D12" s="166"/>
      <c r="E12" s="166"/>
      <c r="F12" s="166"/>
    </row>
    <row r="13" spans="1:6" s="159" customFormat="1" ht="23.25">
      <c r="A13" s="158" t="s">
        <v>551</v>
      </c>
      <c r="B13" s="158"/>
      <c r="C13" s="166"/>
      <c r="D13" s="166"/>
      <c r="E13" s="166"/>
      <c r="F13" s="166"/>
    </row>
    <row r="14" spans="1:6" s="159" customFormat="1" ht="23.25">
      <c r="A14" s="158"/>
      <c r="B14" s="158"/>
      <c r="C14" s="166"/>
      <c r="D14" s="166"/>
      <c r="E14" s="166"/>
      <c r="F14" s="166"/>
    </row>
    <row r="15" spans="1:6" s="159" customFormat="1" ht="23.25">
      <c r="A15" s="163" t="s">
        <v>870</v>
      </c>
      <c r="B15" s="158"/>
      <c r="C15" s="166"/>
      <c r="D15" s="166"/>
      <c r="E15" s="166"/>
      <c r="F15" s="166"/>
    </row>
    <row r="16" spans="1:6" s="159" customFormat="1" ht="23.25">
      <c r="A16" s="160" t="s">
        <v>549</v>
      </c>
      <c r="B16" s="160"/>
      <c r="C16" s="160"/>
      <c r="D16" s="160"/>
      <c r="E16" s="160"/>
      <c r="F16" s="166"/>
    </row>
    <row r="17" spans="1:6" s="159" customFormat="1" ht="23.25">
      <c r="A17" s="160" t="s">
        <v>550</v>
      </c>
      <c r="B17" s="160"/>
      <c r="C17" s="160"/>
      <c r="D17" s="160"/>
      <c r="E17" s="160"/>
      <c r="F17" s="166"/>
    </row>
    <row r="18" spans="1:6" s="159" customFormat="1" ht="23.25">
      <c r="A18" s="160" t="s">
        <v>552</v>
      </c>
      <c r="B18" s="160"/>
      <c r="C18" s="160"/>
      <c r="D18" s="160"/>
      <c r="E18" s="160"/>
      <c r="F18" s="166"/>
    </row>
    <row r="19" spans="1:6" s="159" customFormat="1" ht="23.25">
      <c r="A19" s="160" t="s">
        <v>875</v>
      </c>
      <c r="B19" s="160"/>
      <c r="C19" s="160"/>
      <c r="D19" s="160"/>
      <c r="E19" s="160"/>
      <c r="F19" s="166"/>
    </row>
    <row r="20" spans="1:6" s="159" customFormat="1" ht="23.25">
      <c r="A20" s="160" t="s">
        <v>876</v>
      </c>
      <c r="B20" s="160"/>
      <c r="C20" s="160"/>
      <c r="D20" s="160"/>
      <c r="E20" s="160"/>
      <c r="F20" s="166"/>
    </row>
    <row r="21" spans="1:6" s="159" customFormat="1" ht="23.25">
      <c r="A21" s="160"/>
      <c r="B21" s="160"/>
      <c r="C21" s="160"/>
      <c r="D21" s="160"/>
      <c r="E21" s="160"/>
      <c r="F21" s="166"/>
    </row>
    <row r="22" spans="1:6" s="159" customFormat="1" ht="23.25">
      <c r="A22" s="163" t="s">
        <v>871</v>
      </c>
      <c r="B22" s="160"/>
      <c r="C22" s="160"/>
      <c r="D22" s="160"/>
      <c r="E22" s="160"/>
      <c r="F22" s="166"/>
    </row>
    <row r="23" spans="1:6" s="159" customFormat="1" ht="23.25">
      <c r="A23" s="160" t="s">
        <v>553</v>
      </c>
      <c r="B23" s="160"/>
      <c r="C23" s="160"/>
      <c r="D23" s="160"/>
      <c r="E23" s="160"/>
      <c r="F23" s="166"/>
    </row>
    <row r="24" spans="1:6" s="159" customFormat="1" ht="23.25">
      <c r="A24" s="160" t="s">
        <v>554</v>
      </c>
      <c r="B24" s="160"/>
      <c r="C24" s="160"/>
      <c r="D24" s="160"/>
      <c r="E24" s="160"/>
      <c r="F24" s="166"/>
    </row>
    <row r="25" spans="1:6" s="159" customFormat="1" ht="23.25">
      <c r="A25" s="160" t="s">
        <v>555</v>
      </c>
      <c r="B25" s="160"/>
      <c r="C25" s="160"/>
      <c r="D25" s="160"/>
      <c r="E25" s="160"/>
      <c r="F25" s="166"/>
    </row>
    <row r="26" spans="1:6" s="159" customFormat="1" ht="23.25">
      <c r="A26" s="160" t="s">
        <v>1122</v>
      </c>
      <c r="B26" s="160"/>
      <c r="C26" s="160"/>
      <c r="D26" s="160"/>
      <c r="E26" s="160"/>
      <c r="F26" s="166"/>
    </row>
    <row r="27" spans="1:6" s="159" customFormat="1" ht="23.25">
      <c r="A27" s="160"/>
      <c r="B27" s="160"/>
      <c r="C27" s="160"/>
      <c r="D27" s="160"/>
      <c r="E27" s="160"/>
      <c r="F27" s="166"/>
    </row>
    <row r="28" spans="1:6" s="159" customFormat="1" ht="23.25">
      <c r="A28" s="163" t="s">
        <v>872</v>
      </c>
      <c r="B28" s="158"/>
      <c r="C28" s="166"/>
      <c r="D28" s="166"/>
      <c r="E28" s="166"/>
      <c r="F28" s="166"/>
    </row>
    <row r="29" spans="1:6" s="159" customFormat="1" ht="23.25">
      <c r="A29" s="160" t="s">
        <v>1121</v>
      </c>
      <c r="B29" s="160"/>
      <c r="C29" s="160"/>
      <c r="D29" s="160"/>
      <c r="E29" s="160"/>
      <c r="F29" s="160"/>
    </row>
    <row r="30" spans="1:6" s="159" customFormat="1" ht="23.25">
      <c r="A30" s="158" t="s">
        <v>556</v>
      </c>
      <c r="B30" s="158"/>
      <c r="C30" s="166"/>
      <c r="D30" s="166"/>
      <c r="E30" s="166"/>
      <c r="F30" s="166"/>
    </row>
    <row r="31" spans="1:6" s="159" customFormat="1" ht="23.25">
      <c r="A31" s="158" t="s">
        <v>558</v>
      </c>
      <c r="B31" s="158"/>
      <c r="C31" s="166"/>
      <c r="D31" s="166"/>
      <c r="E31" s="166"/>
      <c r="F31" s="166"/>
    </row>
    <row r="32" spans="1:6" s="159" customFormat="1" ht="23.25">
      <c r="A32" s="158"/>
      <c r="B32" s="158"/>
      <c r="C32" s="166"/>
      <c r="D32" s="166"/>
      <c r="E32" s="166"/>
      <c r="F32" s="166"/>
    </row>
    <row r="33" spans="1:6" s="159" customFormat="1" ht="23.25">
      <c r="A33" s="158"/>
      <c r="B33" s="158"/>
      <c r="C33" s="166"/>
      <c r="D33" s="166"/>
      <c r="E33" s="166"/>
      <c r="F33" s="166"/>
    </row>
    <row r="34" spans="1:6" s="159" customFormat="1" ht="13.5" customHeight="1">
      <c r="A34" s="158"/>
      <c r="B34" s="158"/>
      <c r="C34" s="166"/>
      <c r="D34" s="166"/>
      <c r="E34" s="166"/>
      <c r="F34" s="166"/>
    </row>
    <row r="35" spans="1:6" s="159" customFormat="1" ht="23.25">
      <c r="A35" s="162" t="s">
        <v>557</v>
      </c>
      <c r="B35" s="158"/>
      <c r="C35" s="166"/>
      <c r="D35" s="166"/>
      <c r="E35" s="166"/>
      <c r="F35" s="166"/>
    </row>
    <row r="36" spans="1:6" s="159" customFormat="1" ht="23.25">
      <c r="A36" s="154" t="s">
        <v>1103</v>
      </c>
      <c r="B36" s="154"/>
      <c r="C36" s="154"/>
      <c r="D36" s="154"/>
      <c r="E36" s="154"/>
      <c r="F36" s="155"/>
    </row>
    <row r="37" spans="1:6" s="159" customFormat="1" ht="21.75" customHeight="1">
      <c r="A37" s="154"/>
      <c r="B37" s="154"/>
      <c r="C37" s="154"/>
      <c r="D37" s="154"/>
      <c r="E37" s="154"/>
      <c r="F37" s="155"/>
    </row>
    <row r="38" spans="1:6" s="159" customFormat="1" ht="23.25">
      <c r="A38" s="154" t="s">
        <v>562</v>
      </c>
      <c r="B38" s="154"/>
      <c r="C38" s="154"/>
      <c r="D38" s="154"/>
      <c r="E38" s="154"/>
      <c r="F38" s="155"/>
    </row>
  </sheetData>
  <mergeCells count="1">
    <mergeCell ref="A1:G1"/>
  </mergeCells>
  <printOptions/>
  <pageMargins left="0.5118110236220472" right="0.4" top="0.5118110236220472" bottom="0.3937007874015748" header="0.31496062992125984" footer="0.2755905511811024"/>
  <pageSetup horizontalDpi="180" verticalDpi="18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workbookViewId="0" topLeftCell="A1">
      <selection activeCell="Z15" sqref="Y15:Z15"/>
    </sheetView>
  </sheetViews>
  <sheetFormatPr defaultColWidth="9.33203125" defaultRowHeight="22.5" customHeight="1"/>
  <cols>
    <col min="1" max="1" width="42" style="169" customWidth="1"/>
    <col min="2" max="2" width="2.83203125" style="169" customWidth="1"/>
    <col min="3" max="4" width="16" style="169" customWidth="1"/>
    <col min="5" max="5" width="1.83203125" style="169" customWidth="1"/>
    <col min="6" max="7" width="16" style="169" customWidth="1"/>
    <col min="8" max="8" width="3" style="169" customWidth="1"/>
    <col min="9" max="16384" width="9.33203125" style="169" customWidth="1"/>
  </cols>
  <sheetData>
    <row r="1" spans="1:8" s="159" customFormat="1" ht="23.25" customHeight="1">
      <c r="A1" s="157" t="s">
        <v>873</v>
      </c>
      <c r="B1" s="157"/>
      <c r="C1" s="157"/>
      <c r="D1" s="157"/>
      <c r="E1" s="157"/>
      <c r="F1" s="157"/>
      <c r="G1" s="157"/>
      <c r="H1" s="161"/>
    </row>
    <row r="2" spans="1:8" s="159" customFormat="1" ht="23.25" customHeight="1">
      <c r="A2" s="157"/>
      <c r="B2" s="157"/>
      <c r="C2" s="157"/>
      <c r="D2" s="157"/>
      <c r="E2" s="157"/>
      <c r="F2" s="157"/>
      <c r="G2" s="157"/>
      <c r="H2" s="161"/>
    </row>
    <row r="3" spans="1:8" s="159" customFormat="1" ht="23.25" customHeight="1">
      <c r="A3" s="160" t="s">
        <v>1124</v>
      </c>
      <c r="B3" s="157"/>
      <c r="C3" s="157"/>
      <c r="D3" s="157"/>
      <c r="E3" s="157"/>
      <c r="F3" s="157"/>
      <c r="G3" s="157"/>
      <c r="H3" s="161"/>
    </row>
    <row r="4" spans="1:8" s="159" customFormat="1" ht="23.25" customHeight="1">
      <c r="A4" s="158" t="s">
        <v>888</v>
      </c>
      <c r="B4" s="157"/>
      <c r="C4" s="157"/>
      <c r="D4" s="157"/>
      <c r="E4" s="157"/>
      <c r="F4" s="157"/>
      <c r="G4" s="157"/>
      <c r="H4" s="161"/>
    </row>
    <row r="5" spans="1:8" s="159" customFormat="1" ht="23.25" customHeight="1">
      <c r="A5" s="158" t="s">
        <v>889</v>
      </c>
      <c r="B5" s="157"/>
      <c r="C5" s="157"/>
      <c r="D5" s="157"/>
      <c r="E5" s="157"/>
      <c r="F5" s="157"/>
      <c r="G5" s="157"/>
      <c r="H5" s="161"/>
    </row>
    <row r="6" spans="1:8" s="159" customFormat="1" ht="23.25" customHeight="1">
      <c r="A6" s="158" t="s">
        <v>890</v>
      </c>
      <c r="B6" s="157"/>
      <c r="C6" s="157"/>
      <c r="D6" s="157"/>
      <c r="E6" s="157"/>
      <c r="F6" s="157"/>
      <c r="G6" s="157"/>
      <c r="H6" s="161"/>
    </row>
    <row r="7" spans="1:8" s="159" customFormat="1" ht="23.25" customHeight="1">
      <c r="A7" s="158"/>
      <c r="C7" s="761" t="s">
        <v>891</v>
      </c>
      <c r="D7" s="761"/>
      <c r="E7" s="336"/>
      <c r="F7" s="761" t="s">
        <v>892</v>
      </c>
      <c r="G7" s="761"/>
      <c r="H7" s="166"/>
    </row>
    <row r="8" spans="1:8" s="159" customFormat="1" ht="23.25" customHeight="1">
      <c r="A8" s="158"/>
      <c r="B8" s="164"/>
      <c r="C8" s="166" t="s">
        <v>893</v>
      </c>
      <c r="D8" s="166" t="s">
        <v>894</v>
      </c>
      <c r="E8" s="337"/>
      <c r="F8" s="166" t="s">
        <v>893</v>
      </c>
      <c r="G8" s="164" t="s">
        <v>894</v>
      </c>
      <c r="H8" s="166"/>
    </row>
    <row r="9" spans="1:8" s="159" customFormat="1" ht="23.25" customHeight="1">
      <c r="A9" s="158"/>
      <c r="B9" s="338" t="s">
        <v>895</v>
      </c>
      <c r="C9" s="335" t="s">
        <v>896</v>
      </c>
      <c r="D9" s="335" t="s">
        <v>896</v>
      </c>
      <c r="E9" s="336"/>
      <c r="F9" s="335" t="s">
        <v>896</v>
      </c>
      <c r="G9" s="335" t="s">
        <v>896</v>
      </c>
      <c r="H9" s="166"/>
    </row>
    <row r="10" spans="1:8" s="159" customFormat="1" ht="23.25" customHeight="1">
      <c r="A10" s="160" t="s">
        <v>1123</v>
      </c>
      <c r="B10" s="162"/>
      <c r="C10" s="339">
        <v>28793773</v>
      </c>
      <c r="D10" s="340">
        <v>287937730</v>
      </c>
      <c r="E10" s="166"/>
      <c r="F10" s="164">
        <v>9</v>
      </c>
      <c r="G10" s="164">
        <v>0.9</v>
      </c>
      <c r="H10" s="166"/>
    </row>
    <row r="11" spans="1:8" s="159" customFormat="1" ht="23.25" customHeight="1">
      <c r="A11" s="160" t="s">
        <v>478</v>
      </c>
      <c r="B11" s="162"/>
      <c r="C11" s="651">
        <v>10</v>
      </c>
      <c r="D11" s="652">
        <v>1</v>
      </c>
      <c r="E11" s="166"/>
      <c r="F11" s="164">
        <v>10</v>
      </c>
      <c r="G11" s="164">
        <v>1</v>
      </c>
      <c r="H11" s="166"/>
    </row>
    <row r="12" spans="1:8" s="159" customFormat="1" ht="23.25" customHeight="1">
      <c r="A12" s="160"/>
      <c r="B12" s="162"/>
      <c r="C12" s="162"/>
      <c r="D12" s="166"/>
      <c r="E12" s="166"/>
      <c r="F12" s="166"/>
      <c r="G12" s="166"/>
      <c r="H12" s="166"/>
    </row>
    <row r="13" spans="1:8" s="159" customFormat="1" ht="23.25" customHeight="1">
      <c r="A13" s="163" t="s">
        <v>897</v>
      </c>
      <c r="B13" s="158"/>
      <c r="C13" s="158"/>
      <c r="D13" s="166"/>
      <c r="E13" s="166"/>
      <c r="F13" s="166"/>
      <c r="H13" s="166"/>
    </row>
    <row r="14" spans="1:8" s="159" customFormat="1" ht="23.25" customHeight="1">
      <c r="A14" s="160" t="s">
        <v>879</v>
      </c>
      <c r="B14" s="160"/>
      <c r="C14" s="160"/>
      <c r="D14" s="160"/>
      <c r="E14" s="160"/>
      <c r="F14" s="160"/>
      <c r="G14" s="160"/>
      <c r="H14" s="160"/>
    </row>
    <row r="15" spans="1:8" s="159" customFormat="1" ht="23.25" customHeight="1">
      <c r="A15" s="158" t="s">
        <v>877</v>
      </c>
      <c r="B15" s="158"/>
      <c r="C15" s="158"/>
      <c r="D15" s="166"/>
      <c r="E15" s="166"/>
      <c r="F15" s="166"/>
      <c r="G15" s="166"/>
      <c r="H15" s="166"/>
    </row>
    <row r="16" spans="1:8" s="159" customFormat="1" ht="23.25" customHeight="1">
      <c r="A16" s="158" t="s">
        <v>878</v>
      </c>
      <c r="B16" s="158"/>
      <c r="C16" s="158"/>
      <c r="D16" s="166"/>
      <c r="E16" s="166"/>
      <c r="F16" s="166"/>
      <c r="G16" s="166"/>
      <c r="H16" s="166"/>
    </row>
    <row r="17" spans="1:8" s="159" customFormat="1" ht="23.25" customHeight="1">
      <c r="A17" s="158"/>
      <c r="B17" s="158"/>
      <c r="C17" s="158"/>
      <c r="D17" s="166"/>
      <c r="E17" s="166"/>
      <c r="F17" s="166"/>
      <c r="G17" s="166"/>
      <c r="H17" s="166"/>
    </row>
    <row r="18" spans="1:8" s="159" customFormat="1" ht="23.25" customHeight="1">
      <c r="A18" s="163" t="s">
        <v>898</v>
      </c>
      <c r="B18" s="158"/>
      <c r="C18" s="158"/>
      <c r="D18" s="166"/>
      <c r="E18" s="166"/>
      <c r="F18" s="166"/>
      <c r="H18" s="166"/>
    </row>
    <row r="19" spans="1:8" s="159" customFormat="1" ht="23.25" customHeight="1">
      <c r="A19" s="160" t="s">
        <v>18</v>
      </c>
      <c r="B19" s="158"/>
      <c r="C19" s="158"/>
      <c r="D19" s="166"/>
      <c r="E19" s="166"/>
      <c r="F19" s="166"/>
      <c r="G19" s="166"/>
      <c r="H19" s="166"/>
    </row>
    <row r="20" spans="1:8" s="159" customFormat="1" ht="23.25" customHeight="1">
      <c r="A20" s="158" t="s">
        <v>899</v>
      </c>
      <c r="B20" s="158"/>
      <c r="C20" s="158"/>
      <c r="D20" s="166"/>
      <c r="E20" s="166"/>
      <c r="F20" s="166"/>
      <c r="G20" s="166"/>
      <c r="H20" s="166"/>
    </row>
    <row r="21" spans="1:8" s="159" customFormat="1" ht="23.25" customHeight="1">
      <c r="A21" s="158" t="s">
        <v>900</v>
      </c>
      <c r="B21" s="158"/>
      <c r="C21" s="158"/>
      <c r="D21" s="166"/>
      <c r="E21" s="166"/>
      <c r="F21" s="166"/>
      <c r="G21" s="166"/>
      <c r="H21" s="166"/>
    </row>
    <row r="22" spans="1:8" s="159" customFormat="1" ht="23.25" customHeight="1">
      <c r="A22" s="158" t="s">
        <v>901</v>
      </c>
      <c r="B22" s="158"/>
      <c r="C22" s="158"/>
      <c r="D22" s="166"/>
      <c r="E22" s="166"/>
      <c r="F22" s="166"/>
      <c r="G22" s="166"/>
      <c r="H22" s="166"/>
    </row>
    <row r="23" spans="1:8" s="159" customFormat="1" ht="23.25" customHeight="1">
      <c r="A23" s="158" t="s">
        <v>902</v>
      </c>
      <c r="B23" s="158"/>
      <c r="C23" s="158"/>
      <c r="D23" s="166"/>
      <c r="E23" s="166"/>
      <c r="F23" s="166"/>
      <c r="H23" s="166"/>
    </row>
    <row r="24" spans="1:8" s="159" customFormat="1" ht="23.25" customHeight="1">
      <c r="A24" s="158" t="s">
        <v>19</v>
      </c>
      <c r="B24" s="158"/>
      <c r="C24" s="158"/>
      <c r="D24" s="166"/>
      <c r="E24" s="166"/>
      <c r="F24" s="166"/>
      <c r="G24" s="166"/>
      <c r="H24" s="166"/>
    </row>
    <row r="25" spans="1:8" s="159" customFormat="1" ht="23.25" customHeight="1">
      <c r="A25" s="158" t="s">
        <v>903</v>
      </c>
      <c r="B25" s="158"/>
      <c r="C25" s="158"/>
      <c r="D25" s="166"/>
      <c r="E25" s="166"/>
      <c r="F25" s="166"/>
      <c r="G25" s="166"/>
      <c r="H25" s="166"/>
    </row>
    <row r="26" spans="1:8" s="159" customFormat="1" ht="23.25" customHeight="1">
      <c r="A26" s="158" t="s">
        <v>20</v>
      </c>
      <c r="B26" s="158"/>
      <c r="C26" s="158"/>
      <c r="D26" s="166"/>
      <c r="E26" s="166"/>
      <c r="F26" s="166"/>
      <c r="G26" s="166"/>
      <c r="H26" s="166"/>
    </row>
    <row r="27" spans="1:8" s="159" customFormat="1" ht="23.25" customHeight="1">
      <c r="A27" s="158" t="s">
        <v>904</v>
      </c>
      <c r="B27" s="158"/>
      <c r="C27" s="158"/>
      <c r="D27" s="166"/>
      <c r="E27" s="166"/>
      <c r="F27" s="166"/>
      <c r="G27" s="166"/>
      <c r="H27" s="166"/>
    </row>
    <row r="28" spans="1:8" s="159" customFormat="1" ht="23.25" customHeight="1">
      <c r="A28" s="158" t="s">
        <v>468</v>
      </c>
      <c r="B28" s="158"/>
      <c r="C28" s="158"/>
      <c r="D28" s="166"/>
      <c r="E28" s="166"/>
      <c r="F28" s="166"/>
      <c r="G28" s="166"/>
      <c r="H28" s="166"/>
    </row>
    <row r="29" spans="1:8" s="159" customFormat="1" ht="23.25" customHeight="1">
      <c r="A29" s="158" t="s">
        <v>473</v>
      </c>
      <c r="B29" s="158"/>
      <c r="C29" s="158"/>
      <c r="D29" s="166"/>
      <c r="E29" s="166"/>
      <c r="F29" s="166"/>
      <c r="G29" s="166"/>
      <c r="H29" s="166"/>
    </row>
    <row r="30" spans="1:8" s="159" customFormat="1" ht="23.25" customHeight="1">
      <c r="A30" s="158" t="s">
        <v>474</v>
      </c>
      <c r="B30" s="158"/>
      <c r="C30" s="158"/>
      <c r="D30" s="166"/>
      <c r="E30" s="166"/>
      <c r="F30" s="166"/>
      <c r="G30" s="166"/>
      <c r="H30" s="166"/>
    </row>
    <row r="31" spans="1:8" s="159" customFormat="1" ht="23.25" customHeight="1">
      <c r="A31" s="158" t="s">
        <v>472</v>
      </c>
      <c r="B31" s="158"/>
      <c r="C31" s="158"/>
      <c r="D31" s="166"/>
      <c r="E31" s="166"/>
      <c r="F31" s="166"/>
      <c r="G31" s="166"/>
      <c r="H31" s="166"/>
    </row>
    <row r="32" spans="1:8" s="159" customFormat="1" ht="23.25" customHeight="1">
      <c r="A32" s="154" t="s">
        <v>1103</v>
      </c>
      <c r="B32" s="154"/>
      <c r="C32" s="154"/>
      <c r="D32" s="154"/>
      <c r="E32" s="154"/>
      <c r="F32" s="154"/>
      <c r="G32" s="154"/>
      <c r="H32" s="155"/>
    </row>
    <row r="33" spans="1:8" s="159" customFormat="1" ht="24" customHeight="1">
      <c r="A33" s="151"/>
      <c r="B33" s="151"/>
      <c r="C33" s="151"/>
      <c r="D33" s="151"/>
      <c r="E33" s="151"/>
      <c r="F33" s="151"/>
      <c r="G33" s="151"/>
      <c r="H33" s="155"/>
    </row>
    <row r="34" spans="1:8" s="159" customFormat="1" ht="23.25" customHeight="1">
      <c r="A34" s="154" t="s">
        <v>562</v>
      </c>
      <c r="B34" s="154"/>
      <c r="C34" s="154"/>
      <c r="D34" s="154"/>
      <c r="E34" s="154"/>
      <c r="F34" s="154"/>
      <c r="G34" s="154"/>
      <c r="H34" s="155"/>
    </row>
  </sheetData>
  <mergeCells count="2">
    <mergeCell ref="F7:G7"/>
    <mergeCell ref="C7:D7"/>
  </mergeCells>
  <printOptions/>
  <pageMargins left="0.5905511811023623" right="0.28" top="0.59" bottom="0.3937007874015748" header="0.38" footer="0.31496062992125984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99">
      <selection activeCell="A1" sqref="A1:J1"/>
    </sheetView>
  </sheetViews>
  <sheetFormatPr defaultColWidth="9.33203125" defaultRowHeight="22.5" customHeight="1"/>
  <cols>
    <col min="1" max="1" width="9" style="169" customWidth="1"/>
    <col min="2" max="2" width="13.83203125" style="169" customWidth="1"/>
    <col min="3" max="3" width="11.83203125" style="169" customWidth="1"/>
    <col min="4" max="4" width="9.83203125" style="169" customWidth="1"/>
    <col min="5" max="5" width="2.83203125" style="169" customWidth="1"/>
    <col min="6" max="8" width="11.83203125" style="169" customWidth="1"/>
    <col min="9" max="9" width="15.5" style="169" customWidth="1"/>
    <col min="10" max="10" width="9.16015625" style="169" customWidth="1"/>
    <col min="11" max="11" width="5.16015625" style="169" customWidth="1"/>
    <col min="12" max="12" width="2" style="169" customWidth="1"/>
    <col min="13" max="16384" width="9.33203125" style="169" customWidth="1"/>
  </cols>
  <sheetData>
    <row r="1" spans="1:10" s="159" customFormat="1" ht="23.25">
      <c r="A1" s="691" t="s">
        <v>943</v>
      </c>
      <c r="B1" s="691"/>
      <c r="C1" s="691"/>
      <c r="D1" s="691"/>
      <c r="E1" s="691"/>
      <c r="F1" s="691"/>
      <c r="G1" s="691"/>
      <c r="H1" s="691"/>
      <c r="I1" s="691"/>
      <c r="J1" s="691"/>
    </row>
    <row r="2" spans="1:10" s="159" customFormat="1" ht="23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8" s="159" customFormat="1" ht="23.25">
      <c r="A3" s="341" t="s">
        <v>944</v>
      </c>
      <c r="D3" s="166"/>
      <c r="E3" s="166"/>
      <c r="F3" s="166"/>
      <c r="G3" s="166"/>
      <c r="H3" s="155"/>
    </row>
    <row r="4" spans="1:8" s="159" customFormat="1" ht="23.25">
      <c r="A4" s="160" t="s">
        <v>701</v>
      </c>
      <c r="D4" s="166"/>
      <c r="E4" s="166"/>
      <c r="F4" s="166"/>
      <c r="G4" s="166"/>
      <c r="H4" s="155"/>
    </row>
    <row r="5" spans="1:8" s="159" customFormat="1" ht="23.25">
      <c r="A5" s="159" t="s">
        <v>382</v>
      </c>
      <c r="D5" s="166"/>
      <c r="E5" s="166"/>
      <c r="F5" s="166"/>
      <c r="G5" s="166"/>
      <c r="H5" s="155"/>
    </row>
    <row r="6" spans="1:8" s="159" customFormat="1" ht="23.25">
      <c r="A6" s="160" t="s">
        <v>1015</v>
      </c>
      <c r="D6" s="166"/>
      <c r="E6" s="166"/>
      <c r="F6" s="166"/>
      <c r="G6" s="166"/>
      <c r="H6" s="155"/>
    </row>
    <row r="7" spans="1:8" s="159" customFormat="1" ht="23.25">
      <c r="A7" s="159" t="s">
        <v>1005</v>
      </c>
      <c r="D7" s="166"/>
      <c r="E7" s="166"/>
      <c r="F7" s="166"/>
      <c r="G7" s="166"/>
      <c r="H7" s="155"/>
    </row>
    <row r="8" spans="1:8" s="159" customFormat="1" ht="23.25">
      <c r="A8" s="160" t="s">
        <v>1016</v>
      </c>
      <c r="D8" s="166"/>
      <c r="E8" s="166"/>
      <c r="F8" s="166"/>
      <c r="G8" s="166"/>
      <c r="H8" s="155"/>
    </row>
    <row r="9" spans="1:8" s="159" customFormat="1" ht="23.25">
      <c r="A9" s="159" t="s">
        <v>1017</v>
      </c>
      <c r="D9" s="166"/>
      <c r="E9" s="166"/>
      <c r="F9" s="166"/>
      <c r="G9" s="166"/>
      <c r="H9" s="155"/>
    </row>
    <row r="10" spans="1:8" s="159" customFormat="1" ht="23.25">
      <c r="A10" s="159" t="s">
        <v>754</v>
      </c>
      <c r="D10" s="166"/>
      <c r="E10" s="166"/>
      <c r="F10" s="166"/>
      <c r="G10" s="166"/>
      <c r="H10" s="155"/>
    </row>
    <row r="11" spans="1:10" s="159" customFormat="1" ht="23.25">
      <c r="A11" s="19" t="s">
        <v>945</v>
      </c>
      <c r="C11" s="19"/>
      <c r="D11" s="19"/>
      <c r="E11" s="19"/>
      <c r="F11" s="19"/>
      <c r="G11" s="19"/>
      <c r="H11" s="19"/>
      <c r="I11" s="19"/>
      <c r="J11" s="19"/>
    </row>
    <row r="12" spans="1:9" s="159" customFormat="1" ht="23.25">
      <c r="A12" s="767" t="s">
        <v>402</v>
      </c>
      <c r="B12" s="767"/>
      <c r="C12" s="767"/>
      <c r="D12" s="767"/>
      <c r="E12" s="767"/>
      <c r="F12" s="767"/>
      <c r="G12" s="767"/>
      <c r="H12" s="767"/>
      <c r="I12" s="767"/>
    </row>
    <row r="13" spans="1:9" s="159" customFormat="1" ht="23.25">
      <c r="A13" s="122" t="s">
        <v>1018</v>
      </c>
      <c r="C13" s="122"/>
      <c r="D13" s="122"/>
      <c r="E13" s="122"/>
      <c r="F13" s="122"/>
      <c r="G13" s="122"/>
      <c r="H13" s="122"/>
      <c r="I13" s="122"/>
    </row>
    <row r="14" spans="1:9" s="159" customFormat="1" ht="23.25">
      <c r="A14" s="122" t="s">
        <v>404</v>
      </c>
      <c r="B14" s="122"/>
      <c r="C14" s="122"/>
      <c r="D14" s="122"/>
      <c r="E14" s="122"/>
      <c r="F14" s="122"/>
      <c r="G14" s="122"/>
      <c r="H14" s="122"/>
      <c r="I14" s="122"/>
    </row>
    <row r="15" spans="1:9" s="159" customFormat="1" ht="23.25">
      <c r="A15" s="122" t="s">
        <v>403</v>
      </c>
      <c r="B15" s="122"/>
      <c r="C15" s="122"/>
      <c r="D15" s="122"/>
      <c r="E15" s="122"/>
      <c r="F15" s="122"/>
      <c r="G15" s="122"/>
      <c r="H15" s="122"/>
      <c r="I15" s="122"/>
    </row>
    <row r="16" spans="1:9" s="159" customFormat="1" ht="23.25">
      <c r="A16" s="122" t="s">
        <v>1019</v>
      </c>
      <c r="C16" s="122"/>
      <c r="D16" s="122"/>
      <c r="E16" s="122"/>
      <c r="F16" s="122"/>
      <c r="G16" s="122"/>
      <c r="H16" s="122"/>
      <c r="I16" s="122"/>
    </row>
    <row r="17" spans="1:9" s="159" customFormat="1" ht="23.25">
      <c r="A17" s="122" t="s">
        <v>946</v>
      </c>
      <c r="B17" s="122"/>
      <c r="C17" s="122"/>
      <c r="D17" s="122"/>
      <c r="E17" s="122"/>
      <c r="F17" s="122"/>
      <c r="G17" s="122"/>
      <c r="H17" s="682"/>
      <c r="I17" s="682"/>
    </row>
    <row r="18" spans="1:9" s="159" customFormat="1" ht="23.25">
      <c r="A18" s="74"/>
      <c r="B18" s="74"/>
      <c r="C18" s="74"/>
      <c r="D18" s="74"/>
      <c r="E18" s="74"/>
      <c r="F18" s="74"/>
      <c r="G18" s="74"/>
      <c r="H18" s="74"/>
      <c r="I18" s="74"/>
    </row>
    <row r="19" spans="1:10" s="159" customFormat="1" ht="23.25">
      <c r="A19" s="122"/>
      <c r="B19" s="342"/>
      <c r="C19" s="764" t="s">
        <v>947</v>
      </c>
      <c r="D19" s="765"/>
      <c r="E19" s="765"/>
      <c r="F19" s="765"/>
      <c r="G19" s="765"/>
      <c r="H19" s="765"/>
      <c r="I19" s="765"/>
      <c r="J19" s="766"/>
    </row>
    <row r="20" spans="1:10" s="159" customFormat="1" ht="23.25">
      <c r="A20" s="268"/>
      <c r="B20" s="56" t="s">
        <v>948</v>
      </c>
      <c r="C20" s="763" t="s">
        <v>949</v>
      </c>
      <c r="D20" s="660" t="s">
        <v>771</v>
      </c>
      <c r="E20" s="661"/>
      <c r="F20" s="763" t="s">
        <v>772</v>
      </c>
      <c r="G20" s="56" t="s">
        <v>950</v>
      </c>
      <c r="H20" s="56" t="s">
        <v>951</v>
      </c>
      <c r="I20" s="768" t="s">
        <v>952</v>
      </c>
      <c r="J20" s="769"/>
    </row>
    <row r="21" spans="1:10" s="159" customFormat="1" ht="23.25">
      <c r="A21" s="122"/>
      <c r="B21" s="343"/>
      <c r="C21" s="657"/>
      <c r="D21" s="664"/>
      <c r="E21" s="665"/>
      <c r="F21" s="657"/>
      <c r="G21" s="344" t="s">
        <v>953</v>
      </c>
      <c r="H21" s="344" t="s">
        <v>954</v>
      </c>
      <c r="I21" s="770" t="s">
        <v>955</v>
      </c>
      <c r="J21" s="771"/>
    </row>
    <row r="22" spans="1:10" s="159" customFormat="1" ht="23.25">
      <c r="A22" s="122"/>
      <c r="B22" s="31" t="s">
        <v>956</v>
      </c>
      <c r="C22" s="345">
        <v>188.11</v>
      </c>
      <c r="D22" s="346">
        <v>13.61</v>
      </c>
      <c r="E22" s="347"/>
      <c r="F22" s="348">
        <v>0</v>
      </c>
      <c r="G22" s="345">
        <v>201.72</v>
      </c>
      <c r="H22" s="345">
        <v>185.38</v>
      </c>
      <c r="I22" s="349">
        <v>16.34</v>
      </c>
      <c r="J22" s="350"/>
    </row>
    <row r="23" spans="1:10" s="159" customFormat="1" ht="23.25">
      <c r="A23" s="122"/>
      <c r="B23" s="31" t="s">
        <v>957</v>
      </c>
      <c r="C23" s="345">
        <v>201.72</v>
      </c>
      <c r="D23" s="346">
        <v>19.22</v>
      </c>
      <c r="E23" s="347"/>
      <c r="F23" s="345">
        <v>0</v>
      </c>
      <c r="G23" s="345">
        <v>220.94</v>
      </c>
      <c r="H23" s="345">
        <v>201.31</v>
      </c>
      <c r="I23" s="349">
        <v>19.63</v>
      </c>
      <c r="J23" s="350"/>
    </row>
    <row r="24" spans="1:10" s="159" customFormat="1" ht="23.25">
      <c r="A24" s="122"/>
      <c r="B24" s="351" t="s">
        <v>958</v>
      </c>
      <c r="C24" s="345">
        <v>220.94</v>
      </c>
      <c r="D24" s="346">
        <v>0</v>
      </c>
      <c r="E24" s="347"/>
      <c r="F24" s="352" t="s">
        <v>959</v>
      </c>
      <c r="G24" s="345">
        <v>213.03</v>
      </c>
      <c r="H24" s="353">
        <v>210.19</v>
      </c>
      <c r="I24" s="349">
        <v>2.84</v>
      </c>
      <c r="J24" s="350"/>
    </row>
    <row r="25" spans="1:10" s="159" customFormat="1" ht="23.25">
      <c r="A25" s="122"/>
      <c r="B25" s="31" t="s">
        <v>960</v>
      </c>
      <c r="C25" s="345">
        <v>213.03</v>
      </c>
      <c r="D25" s="354">
        <v>0</v>
      </c>
      <c r="E25" s="355"/>
      <c r="F25" s="345">
        <v>0</v>
      </c>
      <c r="G25" s="345">
        <v>213.03</v>
      </c>
      <c r="H25" s="353">
        <v>210.19</v>
      </c>
      <c r="I25" s="349">
        <v>2.84</v>
      </c>
      <c r="J25" s="350"/>
    </row>
    <row r="26" spans="1:10" s="159" customFormat="1" ht="23.25">
      <c r="A26" s="122"/>
      <c r="B26" s="361" t="s">
        <v>383</v>
      </c>
      <c r="C26" s="345">
        <v>213.03</v>
      </c>
      <c r="D26" s="456">
        <v>0</v>
      </c>
      <c r="E26" s="347"/>
      <c r="F26" s="345">
        <v>0</v>
      </c>
      <c r="G26" s="345">
        <v>213.03</v>
      </c>
      <c r="H26" s="31">
        <v>213.03</v>
      </c>
      <c r="I26" s="346">
        <v>0</v>
      </c>
      <c r="J26" s="445"/>
    </row>
    <row r="27" spans="1:10" s="159" customFormat="1" ht="23.25">
      <c r="A27" s="122"/>
      <c r="B27" s="268"/>
      <c r="C27" s="356"/>
      <c r="D27" s="356"/>
      <c r="E27" s="356"/>
      <c r="F27" s="356"/>
      <c r="G27" s="356"/>
      <c r="H27" s="57"/>
      <c r="I27" s="446"/>
      <c r="J27" s="337"/>
    </row>
    <row r="28" spans="1:9" s="159" customFormat="1" ht="23.25">
      <c r="A28" s="122"/>
      <c r="B28" s="122" t="s">
        <v>405</v>
      </c>
      <c r="C28" s="122"/>
      <c r="D28" s="122"/>
      <c r="E28" s="122"/>
      <c r="F28" s="122"/>
      <c r="G28" s="122"/>
      <c r="H28" s="122"/>
      <c r="I28" s="122"/>
    </row>
    <row r="29" spans="1:9" s="159" customFormat="1" ht="23.25">
      <c r="A29" s="122" t="s">
        <v>406</v>
      </c>
      <c r="B29" s="122"/>
      <c r="C29" s="122"/>
      <c r="D29" s="122"/>
      <c r="E29" s="122"/>
      <c r="F29" s="122"/>
      <c r="G29" s="122"/>
      <c r="H29" s="122"/>
      <c r="I29" s="122"/>
    </row>
    <row r="30" spans="1:9" s="159" customFormat="1" ht="23.25">
      <c r="A30" s="122"/>
      <c r="B30" s="122"/>
      <c r="C30" s="122"/>
      <c r="D30" s="122"/>
      <c r="E30" s="122"/>
      <c r="F30" s="122"/>
      <c r="G30" s="122"/>
      <c r="H30" s="122"/>
      <c r="I30" s="122"/>
    </row>
    <row r="31" spans="1:9" s="159" customFormat="1" ht="23.25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s="159" customFormat="1" ht="23.25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12" s="159" customFormat="1" ht="23.25">
      <c r="A33" s="762" t="s">
        <v>1103</v>
      </c>
      <c r="B33" s="762"/>
      <c r="C33" s="762"/>
      <c r="D33" s="762"/>
      <c r="E33" s="762"/>
      <c r="F33" s="762"/>
      <c r="G33" s="762"/>
      <c r="H33" s="762"/>
      <c r="I33" s="762"/>
      <c r="J33" s="762"/>
      <c r="K33" s="122"/>
      <c r="L33" s="122"/>
    </row>
    <row r="34" spans="1:12" s="159" customFormat="1" ht="23.25">
      <c r="A34" s="151"/>
      <c r="B34" s="151"/>
      <c r="C34" s="151"/>
      <c r="D34" s="151"/>
      <c r="E34" s="151"/>
      <c r="F34" s="151"/>
      <c r="G34" s="151"/>
      <c r="H34" s="166"/>
      <c r="I34" s="160"/>
      <c r="J34" s="122"/>
      <c r="K34" s="122"/>
      <c r="L34" s="122"/>
    </row>
    <row r="35" spans="1:12" s="159" customFormat="1" ht="23.25">
      <c r="A35" s="762" t="s">
        <v>562</v>
      </c>
      <c r="B35" s="762"/>
      <c r="C35" s="762"/>
      <c r="D35" s="762"/>
      <c r="E35" s="762"/>
      <c r="F35" s="762"/>
      <c r="G35" s="762"/>
      <c r="H35" s="762"/>
      <c r="I35" s="762"/>
      <c r="J35" s="762"/>
      <c r="K35" s="122"/>
      <c r="L35" s="122"/>
    </row>
    <row r="36" spans="1:12" s="159" customFormat="1" ht="25.5" customHeight="1">
      <c r="A36" s="691" t="s">
        <v>961</v>
      </c>
      <c r="B36" s="691"/>
      <c r="C36" s="691"/>
      <c r="D36" s="691"/>
      <c r="E36" s="691"/>
      <c r="F36" s="691"/>
      <c r="G36" s="691"/>
      <c r="H36" s="691"/>
      <c r="I36" s="691"/>
      <c r="J36" s="691"/>
      <c r="K36" s="122"/>
      <c r="L36" s="122"/>
    </row>
    <row r="37" spans="1:12" s="159" customFormat="1" ht="25.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22"/>
      <c r="L37" s="122"/>
    </row>
    <row r="38" spans="1:8" s="159" customFormat="1" ht="25.5" customHeight="1">
      <c r="A38" s="160" t="s">
        <v>962</v>
      </c>
      <c r="D38" s="166"/>
      <c r="E38" s="166"/>
      <c r="F38" s="166"/>
      <c r="G38" s="166"/>
      <c r="H38" s="166"/>
    </row>
    <row r="39" spans="1:8" s="159" customFormat="1" ht="25.5" customHeight="1">
      <c r="A39" s="159" t="s">
        <v>963</v>
      </c>
      <c r="D39" s="166"/>
      <c r="E39" s="166"/>
      <c r="F39" s="166"/>
      <c r="G39" s="166"/>
      <c r="H39" s="166"/>
    </row>
    <row r="40" spans="1:8" s="159" customFormat="1" ht="25.5" customHeight="1">
      <c r="A40" s="159" t="s">
        <v>964</v>
      </c>
      <c r="D40" s="166"/>
      <c r="E40" s="166"/>
      <c r="F40" s="166"/>
      <c r="G40" s="166"/>
      <c r="H40" s="166"/>
    </row>
    <row r="41" spans="1:8" s="159" customFormat="1" ht="25.5" customHeight="1">
      <c r="A41" s="159" t="s">
        <v>977</v>
      </c>
      <c r="D41" s="166"/>
      <c r="E41" s="166"/>
      <c r="F41" s="166"/>
      <c r="G41" s="166"/>
      <c r="H41" s="166"/>
    </row>
    <row r="42" spans="1:8" s="159" customFormat="1" ht="25.5" customHeight="1">
      <c r="A42" s="159" t="s">
        <v>384</v>
      </c>
      <c r="D42" s="166"/>
      <c r="E42" s="166"/>
      <c r="F42" s="166"/>
      <c r="G42" s="166"/>
      <c r="H42" s="166"/>
    </row>
    <row r="43" spans="1:8" s="159" customFormat="1" ht="25.5" customHeight="1">
      <c r="A43" s="122" t="s">
        <v>965</v>
      </c>
      <c r="B43" s="122"/>
      <c r="C43" s="122"/>
      <c r="D43" s="166"/>
      <c r="E43" s="166"/>
      <c r="F43" s="166"/>
      <c r="G43" s="166"/>
      <c r="H43" s="166"/>
    </row>
    <row r="44" spans="1:8" s="159" customFormat="1" ht="25.5" customHeight="1">
      <c r="A44" s="122" t="s">
        <v>966</v>
      </c>
      <c r="B44" s="122"/>
      <c r="C44" s="122"/>
      <c r="D44" s="166"/>
      <c r="E44" s="166"/>
      <c r="F44" s="166"/>
      <c r="G44" s="166"/>
      <c r="H44" s="166"/>
    </row>
    <row r="45" spans="1:8" s="159" customFormat="1" ht="25.5" customHeight="1">
      <c r="A45" s="122" t="s">
        <v>967</v>
      </c>
      <c r="B45" s="122"/>
      <c r="C45" s="122"/>
      <c r="D45" s="166"/>
      <c r="E45" s="166"/>
      <c r="F45" s="166"/>
      <c r="G45" s="166"/>
      <c r="H45" s="166"/>
    </row>
    <row r="46" spans="1:8" s="159" customFormat="1" ht="25.5" customHeight="1">
      <c r="A46" s="122" t="s">
        <v>968</v>
      </c>
      <c r="B46" s="122"/>
      <c r="C46" s="122"/>
      <c r="D46" s="166"/>
      <c r="E46" s="166"/>
      <c r="F46" s="166"/>
      <c r="G46" s="166"/>
      <c r="H46" s="166"/>
    </row>
    <row r="47" spans="1:8" s="159" customFormat="1" ht="25.5" customHeight="1">
      <c r="A47" s="122" t="s">
        <v>969</v>
      </c>
      <c r="B47" s="122"/>
      <c r="C47" s="122"/>
      <c r="D47" s="166"/>
      <c r="E47" s="166"/>
      <c r="F47" s="166"/>
      <c r="G47" s="166"/>
      <c r="H47" s="166"/>
    </row>
    <row r="48" spans="1:8" s="159" customFormat="1" ht="25.5" customHeight="1">
      <c r="A48" s="122" t="s">
        <v>689</v>
      </c>
      <c r="B48" s="122"/>
      <c r="C48" s="122"/>
      <c r="D48" s="166"/>
      <c r="E48" s="166"/>
      <c r="F48" s="166"/>
      <c r="G48" s="166"/>
      <c r="H48" s="166"/>
    </row>
    <row r="49" spans="1:8" s="159" customFormat="1" ht="25.5" customHeight="1">
      <c r="A49" s="122" t="s">
        <v>691</v>
      </c>
      <c r="B49" s="122"/>
      <c r="C49" s="122"/>
      <c r="D49" s="166"/>
      <c r="E49" s="166"/>
      <c r="F49" s="166"/>
      <c r="G49" s="166"/>
      <c r="H49" s="166"/>
    </row>
    <row r="50" spans="1:8" s="159" customFormat="1" ht="25.5" customHeight="1">
      <c r="A50" s="122" t="s">
        <v>690</v>
      </c>
      <c r="B50" s="122"/>
      <c r="C50" s="122"/>
      <c r="D50" s="166"/>
      <c r="E50" s="166"/>
      <c r="F50" s="166"/>
      <c r="G50" s="166"/>
      <c r="H50" s="166"/>
    </row>
    <row r="51" spans="1:8" s="159" customFormat="1" ht="25.5" customHeight="1">
      <c r="A51" s="122" t="s">
        <v>970</v>
      </c>
      <c r="B51" s="122"/>
      <c r="C51" s="122"/>
      <c r="D51" s="166"/>
      <c r="E51" s="166"/>
      <c r="F51" s="166"/>
      <c r="G51" s="166"/>
      <c r="H51" s="166"/>
    </row>
    <row r="52" spans="1:8" s="159" customFormat="1" ht="25.5" customHeight="1">
      <c r="A52" s="122" t="s">
        <v>971</v>
      </c>
      <c r="B52" s="122"/>
      <c r="C52" s="122"/>
      <c r="D52" s="166"/>
      <c r="E52" s="166"/>
      <c r="F52" s="166"/>
      <c r="G52" s="166"/>
      <c r="H52" s="166"/>
    </row>
    <row r="53" spans="1:8" s="159" customFormat="1" ht="25.5" customHeight="1">
      <c r="A53" s="122"/>
      <c r="B53" s="122"/>
      <c r="C53" s="122"/>
      <c r="D53" s="166"/>
      <c r="E53" s="166"/>
      <c r="F53" s="166"/>
      <c r="G53" s="166"/>
      <c r="H53" s="166"/>
    </row>
    <row r="54" spans="1:8" s="159" customFormat="1" ht="25.5" customHeight="1">
      <c r="A54" s="341" t="s">
        <v>972</v>
      </c>
      <c r="D54" s="166"/>
      <c r="E54" s="166"/>
      <c r="F54" s="166"/>
      <c r="G54" s="166"/>
      <c r="H54" s="166"/>
    </row>
    <row r="55" spans="1:8" s="159" customFormat="1" ht="25.5" customHeight="1">
      <c r="A55" s="160" t="s">
        <v>973</v>
      </c>
      <c r="D55" s="166"/>
      <c r="E55" s="166"/>
      <c r="F55" s="166"/>
      <c r="G55" s="166"/>
      <c r="H55" s="166"/>
    </row>
    <row r="56" spans="1:8" s="159" customFormat="1" ht="25.5" customHeight="1">
      <c r="A56" s="159" t="s">
        <v>974</v>
      </c>
      <c r="D56" s="166"/>
      <c r="E56" s="166"/>
      <c r="F56" s="166"/>
      <c r="G56" s="166"/>
      <c r="H56" s="166"/>
    </row>
    <row r="57" spans="1:8" s="159" customFormat="1" ht="25.5" customHeight="1">
      <c r="A57" s="159" t="s">
        <v>975</v>
      </c>
      <c r="D57" s="166"/>
      <c r="E57" s="166"/>
      <c r="F57" s="166"/>
      <c r="G57" s="166"/>
      <c r="H57" s="166"/>
    </row>
    <row r="58" spans="1:8" s="159" customFormat="1" ht="25.5" customHeight="1">
      <c r="A58" s="159" t="s">
        <v>976</v>
      </c>
      <c r="D58" s="166"/>
      <c r="E58" s="166"/>
      <c r="F58" s="166"/>
      <c r="G58" s="166"/>
      <c r="H58" s="166"/>
    </row>
    <row r="59" spans="4:8" s="159" customFormat="1" ht="25.5" customHeight="1">
      <c r="D59" s="166"/>
      <c r="E59" s="166"/>
      <c r="F59" s="166"/>
      <c r="G59" s="166"/>
      <c r="H59" s="166"/>
    </row>
    <row r="60" spans="4:8" s="159" customFormat="1" ht="25.5" customHeight="1">
      <c r="D60" s="166"/>
      <c r="E60" s="166"/>
      <c r="F60" s="166"/>
      <c r="G60" s="166"/>
      <c r="H60" s="166"/>
    </row>
    <row r="61" spans="4:8" s="159" customFormat="1" ht="25.5" customHeight="1">
      <c r="D61" s="166"/>
      <c r="E61" s="166"/>
      <c r="F61" s="166"/>
      <c r="G61" s="166"/>
      <c r="H61" s="166"/>
    </row>
    <row r="62" spans="4:8" s="159" customFormat="1" ht="25.5" customHeight="1">
      <c r="D62" s="166"/>
      <c r="E62" s="166"/>
      <c r="F62" s="166"/>
      <c r="G62" s="166"/>
      <c r="H62" s="166"/>
    </row>
    <row r="63" spans="4:8" s="159" customFormat="1" ht="23.25" customHeight="1">
      <c r="D63" s="166"/>
      <c r="E63" s="166"/>
      <c r="F63" s="166"/>
      <c r="G63" s="166"/>
      <c r="H63" s="166"/>
    </row>
    <row r="64" spans="4:8" s="159" customFormat="1" ht="23.25" customHeight="1">
      <c r="D64" s="166"/>
      <c r="E64" s="166"/>
      <c r="F64" s="166"/>
      <c r="G64" s="166"/>
      <c r="H64" s="166"/>
    </row>
    <row r="65" spans="1:10" s="159" customFormat="1" ht="23.25" customHeight="1">
      <c r="A65" s="762" t="s">
        <v>1103</v>
      </c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s="159" customFormat="1" ht="24" customHeight="1">
      <c r="A66" s="151"/>
      <c r="B66" s="151"/>
      <c r="C66" s="151"/>
      <c r="D66" s="151"/>
      <c r="E66" s="151"/>
      <c r="F66" s="151"/>
      <c r="G66" s="151"/>
      <c r="H66" s="166"/>
      <c r="J66" s="122"/>
    </row>
    <row r="67" spans="1:10" s="159" customFormat="1" ht="23.25" customHeight="1">
      <c r="A67" s="762" t="s">
        <v>562</v>
      </c>
      <c r="B67" s="762"/>
      <c r="C67" s="762"/>
      <c r="D67" s="762"/>
      <c r="E67" s="762"/>
      <c r="F67" s="762"/>
      <c r="G67" s="762"/>
      <c r="H67" s="762"/>
      <c r="I67" s="762"/>
      <c r="J67" s="762"/>
    </row>
    <row r="68" spans="4:8" s="159" customFormat="1" ht="23.25" customHeight="1">
      <c r="D68" s="166"/>
      <c r="E68" s="166"/>
      <c r="F68" s="166"/>
      <c r="G68" s="166"/>
      <c r="H68" s="166"/>
    </row>
    <row r="69" spans="4:8" s="159" customFormat="1" ht="23.25" customHeight="1">
      <c r="D69" s="166"/>
      <c r="E69" s="166"/>
      <c r="F69" s="166"/>
      <c r="G69" s="166"/>
      <c r="H69" s="166"/>
    </row>
    <row r="70" spans="4:8" s="159" customFormat="1" ht="23.25" customHeight="1">
      <c r="D70" s="166"/>
      <c r="E70" s="166"/>
      <c r="F70" s="166"/>
      <c r="G70" s="166"/>
      <c r="H70" s="166"/>
    </row>
    <row r="71" spans="4:8" s="159" customFormat="1" ht="23.25" customHeight="1">
      <c r="D71" s="166"/>
      <c r="E71" s="166"/>
      <c r="F71" s="166"/>
      <c r="G71" s="166"/>
      <c r="H71" s="166"/>
    </row>
    <row r="72" spans="4:8" s="159" customFormat="1" ht="23.25" customHeight="1">
      <c r="D72" s="166"/>
      <c r="E72" s="166"/>
      <c r="F72" s="166"/>
      <c r="G72" s="166"/>
      <c r="H72" s="166"/>
    </row>
    <row r="73" spans="4:8" s="159" customFormat="1" ht="23.25" customHeight="1">
      <c r="D73" s="166"/>
      <c r="E73" s="166"/>
      <c r="F73" s="166"/>
      <c r="G73" s="166"/>
      <c r="H73" s="166"/>
    </row>
    <row r="74" spans="4:8" s="159" customFormat="1" ht="23.25" customHeight="1">
      <c r="D74" s="166"/>
      <c r="E74" s="166"/>
      <c r="F74" s="166"/>
      <c r="G74" s="166"/>
      <c r="H74" s="166"/>
    </row>
    <row r="75" spans="4:8" s="159" customFormat="1" ht="23.25" customHeight="1">
      <c r="D75" s="166"/>
      <c r="E75" s="166"/>
      <c r="F75" s="166"/>
      <c r="G75" s="166"/>
      <c r="H75" s="166"/>
    </row>
    <row r="76" spans="4:8" s="159" customFormat="1" ht="23.25" customHeight="1">
      <c r="D76" s="166"/>
      <c r="E76" s="166"/>
      <c r="F76" s="166"/>
      <c r="G76" s="166"/>
      <c r="H76" s="166"/>
    </row>
    <row r="77" spans="4:8" s="159" customFormat="1" ht="23.25" customHeight="1">
      <c r="D77" s="166"/>
      <c r="E77" s="166"/>
      <c r="F77" s="166"/>
      <c r="G77" s="166"/>
      <c r="H77" s="166"/>
    </row>
    <row r="78" spans="4:8" s="159" customFormat="1" ht="23.25" customHeight="1">
      <c r="D78" s="166"/>
      <c r="E78" s="166"/>
      <c r="F78" s="166"/>
      <c r="G78" s="166"/>
      <c r="H78" s="166"/>
    </row>
    <row r="79" spans="4:8" s="159" customFormat="1" ht="23.25" customHeight="1">
      <c r="D79" s="166"/>
      <c r="E79" s="166"/>
      <c r="F79" s="166"/>
      <c r="G79" s="166"/>
      <c r="H79" s="166"/>
    </row>
    <row r="80" spans="4:8" s="159" customFormat="1" ht="23.25" customHeight="1">
      <c r="D80" s="166"/>
      <c r="E80" s="166"/>
      <c r="F80" s="166"/>
      <c r="G80" s="166"/>
      <c r="H80" s="166"/>
    </row>
    <row r="81" spans="4:8" s="159" customFormat="1" ht="23.25" customHeight="1">
      <c r="D81" s="166"/>
      <c r="E81" s="166"/>
      <c r="F81" s="166"/>
      <c r="G81" s="166"/>
      <c r="H81" s="166"/>
    </row>
    <row r="82" spans="4:8" s="159" customFormat="1" ht="23.25" customHeight="1">
      <c r="D82" s="166"/>
      <c r="E82" s="166"/>
      <c r="F82" s="166"/>
      <c r="G82" s="166"/>
      <c r="H82" s="166"/>
    </row>
    <row r="83" spans="4:8" s="159" customFormat="1" ht="23.25" customHeight="1">
      <c r="D83" s="166"/>
      <c r="E83" s="166"/>
      <c r="F83" s="166"/>
      <c r="G83" s="166"/>
      <c r="H83" s="166"/>
    </row>
    <row r="84" spans="4:8" s="159" customFormat="1" ht="23.25" customHeight="1">
      <c r="D84" s="166"/>
      <c r="E84" s="166"/>
      <c r="F84" s="166"/>
      <c r="G84" s="166"/>
      <c r="H84" s="166"/>
    </row>
    <row r="85" spans="4:8" s="159" customFormat="1" ht="23.25" customHeight="1">
      <c r="D85" s="166"/>
      <c r="E85" s="166"/>
      <c r="F85" s="166"/>
      <c r="G85" s="166"/>
      <c r="H85" s="166"/>
    </row>
    <row r="86" spans="4:8" s="159" customFormat="1" ht="23.25" customHeight="1">
      <c r="D86" s="166"/>
      <c r="E86" s="166"/>
      <c r="F86" s="166"/>
      <c r="G86" s="166"/>
      <c r="H86" s="166"/>
    </row>
    <row r="87" spans="4:8" s="159" customFormat="1" ht="23.25" customHeight="1">
      <c r="D87" s="166"/>
      <c r="E87" s="166"/>
      <c r="F87" s="166"/>
      <c r="G87" s="166"/>
      <c r="H87" s="166"/>
    </row>
    <row r="88" spans="4:8" s="159" customFormat="1" ht="23.25" customHeight="1">
      <c r="D88" s="166"/>
      <c r="E88" s="166"/>
      <c r="F88" s="166"/>
      <c r="G88" s="166"/>
      <c r="H88" s="166"/>
    </row>
    <row r="89" spans="4:8" s="159" customFormat="1" ht="23.25" customHeight="1">
      <c r="D89" s="166"/>
      <c r="E89" s="166"/>
      <c r="F89" s="166"/>
      <c r="G89" s="166"/>
      <c r="H89" s="166"/>
    </row>
    <row r="90" spans="4:8" s="159" customFormat="1" ht="23.25" customHeight="1">
      <c r="D90" s="166"/>
      <c r="E90" s="166"/>
      <c r="F90" s="166"/>
      <c r="G90" s="166"/>
      <c r="H90" s="166"/>
    </row>
    <row r="91" spans="4:8" s="159" customFormat="1" ht="23.25" customHeight="1">
      <c r="D91" s="166"/>
      <c r="E91" s="166"/>
      <c r="F91" s="166"/>
      <c r="G91" s="166"/>
      <c r="H91" s="166"/>
    </row>
  </sheetData>
  <mergeCells count="14">
    <mergeCell ref="C20:C21"/>
    <mergeCell ref="C19:J19"/>
    <mergeCell ref="A12:I12"/>
    <mergeCell ref="A1:J1"/>
    <mergeCell ref="H17:I17"/>
    <mergeCell ref="I20:J20"/>
    <mergeCell ref="I21:J21"/>
    <mergeCell ref="D20:E21"/>
    <mergeCell ref="F20:F21"/>
    <mergeCell ref="A67:J67"/>
    <mergeCell ref="A33:J33"/>
    <mergeCell ref="A35:J35"/>
    <mergeCell ref="A36:J36"/>
    <mergeCell ref="A65:J65"/>
  </mergeCells>
  <printOptions/>
  <pageMargins left="0.66" right="0.3937007874015748" top="0.5905511811023623" bottom="0.3937007874015748" header="0.31496062992125984" footer="0.2755905511811024"/>
  <pageSetup horizontalDpi="180" verticalDpi="180" orientation="portrait" paperSize="9" scale="96" r:id="rId1"/>
  <rowBreaks count="1" manualBreakCount="1">
    <brk id="3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5"/>
  <sheetViews>
    <sheetView zoomScale="75" zoomScaleNormal="75" zoomScaleSheetLayoutView="75" workbookViewId="0" topLeftCell="A1">
      <selection activeCell="J7" sqref="J7"/>
    </sheetView>
  </sheetViews>
  <sheetFormatPr defaultColWidth="9.33203125" defaultRowHeight="26.25" customHeight="1"/>
  <cols>
    <col min="1" max="1" width="6.5" style="19" customWidth="1"/>
    <col min="2" max="2" width="30.16015625" style="19" customWidth="1"/>
    <col min="3" max="3" width="8.5" style="19" customWidth="1"/>
    <col min="4" max="4" width="17.5" style="273" customWidth="1"/>
    <col min="5" max="5" width="19.33203125" style="273" customWidth="1"/>
    <col min="6" max="6" width="16.33203125" style="273" customWidth="1"/>
    <col min="7" max="8" width="17.5" style="273" customWidth="1"/>
    <col min="9" max="9" width="19.5" style="273" bestFit="1" customWidth="1"/>
    <col min="10" max="10" width="17.5" style="273" customWidth="1"/>
    <col min="11" max="11" width="2.83203125" style="19" customWidth="1"/>
    <col min="12" max="16384" width="9.33203125" style="19" customWidth="1"/>
  </cols>
  <sheetData>
    <row r="1" spans="1:10" ht="26.25" customHeight="1">
      <c r="A1" s="17" t="s">
        <v>207</v>
      </c>
      <c r="B1" s="18"/>
      <c r="C1" s="18"/>
      <c r="D1" s="18"/>
      <c r="E1" s="18"/>
      <c r="F1" s="18"/>
      <c r="G1" s="18"/>
      <c r="H1" s="18"/>
      <c r="I1" s="18"/>
      <c r="J1" s="18"/>
    </row>
    <row r="3" ht="26.25" customHeight="1">
      <c r="A3" s="19" t="s">
        <v>271</v>
      </c>
    </row>
    <row r="4" ht="26.25" customHeight="1">
      <c r="J4" s="263" t="s">
        <v>677</v>
      </c>
    </row>
    <row r="5" spans="1:10" s="20" customFormat="1" ht="26.25" customHeight="1">
      <c r="A5" s="22"/>
      <c r="B5" s="763" t="s">
        <v>1047</v>
      </c>
      <c r="C5" s="22"/>
      <c r="D5" s="23" t="s">
        <v>455</v>
      </c>
      <c r="E5" s="24"/>
      <c r="F5" s="775" t="s">
        <v>272</v>
      </c>
      <c r="G5" s="776"/>
      <c r="H5" s="776"/>
      <c r="I5" s="776"/>
      <c r="J5" s="777"/>
    </row>
    <row r="6" spans="1:10" s="20" customFormat="1" ht="26.25" customHeight="1">
      <c r="A6" s="26" t="s">
        <v>1050</v>
      </c>
      <c r="B6" s="774"/>
      <c r="C6" s="26" t="s">
        <v>1051</v>
      </c>
      <c r="D6" s="27" t="s">
        <v>1052</v>
      </c>
      <c r="E6" s="27" t="s">
        <v>1053</v>
      </c>
      <c r="F6" s="488" t="s">
        <v>1054</v>
      </c>
      <c r="G6" s="488"/>
      <c r="H6" s="488"/>
      <c r="I6" s="488"/>
      <c r="J6" s="28"/>
    </row>
    <row r="7" spans="1:10" s="20" customFormat="1" ht="26.25" customHeight="1">
      <c r="A7" s="26" t="s">
        <v>1055</v>
      </c>
      <c r="B7" s="774"/>
      <c r="C7" s="26" t="s">
        <v>1056</v>
      </c>
      <c r="D7" s="27" t="s">
        <v>1057</v>
      </c>
      <c r="E7" s="27" t="s">
        <v>1058</v>
      </c>
      <c r="F7" s="27" t="s">
        <v>1059</v>
      </c>
      <c r="G7" s="27" t="s">
        <v>1060</v>
      </c>
      <c r="H7" s="27" t="s">
        <v>1061</v>
      </c>
      <c r="I7" s="27" t="s">
        <v>1062</v>
      </c>
      <c r="J7" s="27" t="s">
        <v>1063</v>
      </c>
    </row>
    <row r="8" spans="1:10" s="20" customFormat="1" ht="26.25" customHeight="1">
      <c r="A8" s="29"/>
      <c r="B8" s="657"/>
      <c r="C8" s="26" t="s">
        <v>1064</v>
      </c>
      <c r="D8" s="27" t="s">
        <v>1065</v>
      </c>
      <c r="E8" s="27" t="s">
        <v>1066</v>
      </c>
      <c r="F8" s="487" t="s">
        <v>1067</v>
      </c>
      <c r="G8" s="487"/>
      <c r="H8" s="27"/>
      <c r="I8" s="27"/>
      <c r="J8" s="30"/>
    </row>
    <row r="9" spans="1:10" ht="26.25" customHeight="1">
      <c r="A9" s="498">
        <v>1</v>
      </c>
      <c r="B9" s="499" t="s">
        <v>208</v>
      </c>
      <c r="C9" s="492" t="s">
        <v>1069</v>
      </c>
      <c r="D9" s="478">
        <v>0</v>
      </c>
      <c r="E9" s="467">
        <v>1061009.56</v>
      </c>
      <c r="F9" s="458">
        <v>0</v>
      </c>
      <c r="G9" s="458">
        <v>0</v>
      </c>
      <c r="H9" s="467">
        <v>9009376</v>
      </c>
      <c r="I9" s="467">
        <v>5583418.12</v>
      </c>
      <c r="J9" s="459">
        <v>0</v>
      </c>
    </row>
    <row r="10" spans="1:10" ht="26.25" customHeight="1">
      <c r="A10" s="500">
        <v>2</v>
      </c>
      <c r="B10" s="501" t="s">
        <v>209</v>
      </c>
      <c r="C10" s="493" t="s">
        <v>1069</v>
      </c>
      <c r="D10" s="479">
        <v>0</v>
      </c>
      <c r="E10" s="460">
        <v>0</v>
      </c>
      <c r="F10" s="460">
        <v>0</v>
      </c>
      <c r="G10" s="460">
        <v>0</v>
      </c>
      <c r="H10" s="468">
        <v>4236264</v>
      </c>
      <c r="I10" s="460">
        <v>0</v>
      </c>
      <c r="J10" s="460">
        <v>0</v>
      </c>
    </row>
    <row r="11" spans="1:10" ht="26.25" customHeight="1">
      <c r="A11" s="500">
        <v>3</v>
      </c>
      <c r="B11" s="502" t="s">
        <v>210</v>
      </c>
      <c r="C11" s="493" t="s">
        <v>1069</v>
      </c>
      <c r="D11" s="480">
        <v>446384.5</v>
      </c>
      <c r="E11" s="468">
        <v>400378089.9</v>
      </c>
      <c r="F11" s="460">
        <v>0</v>
      </c>
      <c r="G11" s="468">
        <v>3920</v>
      </c>
      <c r="H11" s="468">
        <v>7867321.0600000005</v>
      </c>
      <c r="I11" s="468">
        <v>2092781183.53</v>
      </c>
      <c r="J11" s="468">
        <v>7744071.76</v>
      </c>
    </row>
    <row r="12" spans="1:10" ht="26.25" customHeight="1">
      <c r="A12" s="500">
        <v>4</v>
      </c>
      <c r="B12" s="502" t="s">
        <v>211</v>
      </c>
      <c r="C12" s="493" t="s">
        <v>1069</v>
      </c>
      <c r="D12" s="480">
        <v>180579.86</v>
      </c>
      <c r="E12" s="468">
        <v>183740843.89</v>
      </c>
      <c r="F12" s="460">
        <v>0</v>
      </c>
      <c r="G12" s="468">
        <v>222774.08</v>
      </c>
      <c r="H12" s="468">
        <v>10792622.770000001</v>
      </c>
      <c r="I12" s="468">
        <v>960834260.57</v>
      </c>
      <c r="J12" s="468">
        <v>7242400.120000001</v>
      </c>
    </row>
    <row r="13" spans="1:10" ht="26.25" customHeight="1">
      <c r="A13" s="500">
        <v>5</v>
      </c>
      <c r="B13" s="502" t="s">
        <v>212</v>
      </c>
      <c r="C13" s="493" t="s">
        <v>1069</v>
      </c>
      <c r="D13" s="479">
        <v>538011.81</v>
      </c>
      <c r="E13" s="468">
        <v>-9860020.89</v>
      </c>
      <c r="F13" s="460">
        <v>0</v>
      </c>
      <c r="G13" s="460">
        <v>0</v>
      </c>
      <c r="H13" s="468">
        <v>5700781.64</v>
      </c>
      <c r="I13" s="468">
        <v>-2257142.4</v>
      </c>
      <c r="J13" s="468">
        <v>3265200</v>
      </c>
    </row>
    <row r="14" spans="1:10" ht="26.25" customHeight="1">
      <c r="A14" s="500">
        <v>6</v>
      </c>
      <c r="B14" s="502" t="s">
        <v>213</v>
      </c>
      <c r="C14" s="493" t="s">
        <v>1069</v>
      </c>
      <c r="D14" s="479">
        <v>128630.89</v>
      </c>
      <c r="E14" s="468">
        <v>150362458.56</v>
      </c>
      <c r="F14" s="460">
        <v>0</v>
      </c>
      <c r="G14" s="468">
        <v>173783.37</v>
      </c>
      <c r="H14" s="468">
        <v>4040604.15</v>
      </c>
      <c r="I14" s="468">
        <v>685498452.88</v>
      </c>
      <c r="J14" s="468">
        <v>4230720.45</v>
      </c>
    </row>
    <row r="15" spans="1:10" ht="26.25" customHeight="1">
      <c r="A15" s="500">
        <v>7</v>
      </c>
      <c r="B15" s="502" t="s">
        <v>214</v>
      </c>
      <c r="C15" s="493" t="s">
        <v>1069</v>
      </c>
      <c r="D15" s="479">
        <v>0</v>
      </c>
      <c r="E15" s="460">
        <v>0</v>
      </c>
      <c r="F15" s="460">
        <v>0</v>
      </c>
      <c r="G15" s="460">
        <v>0</v>
      </c>
      <c r="H15" s="468">
        <v>1429623.28</v>
      </c>
      <c r="I15" s="460">
        <v>0</v>
      </c>
      <c r="J15" s="460">
        <v>0</v>
      </c>
    </row>
    <row r="16" spans="1:10" ht="26.25" customHeight="1">
      <c r="A16" s="500">
        <v>8</v>
      </c>
      <c r="B16" s="502" t="s">
        <v>215</v>
      </c>
      <c r="C16" s="493" t="s">
        <v>1069</v>
      </c>
      <c r="D16" s="479">
        <v>0</v>
      </c>
      <c r="E16" s="468">
        <v>8122114.81</v>
      </c>
      <c r="F16" s="460">
        <v>0</v>
      </c>
      <c r="G16" s="460">
        <v>0</v>
      </c>
      <c r="H16" s="468">
        <v>3989000</v>
      </c>
      <c r="I16" s="460">
        <v>0</v>
      </c>
      <c r="J16" s="468">
        <v>33667349.95</v>
      </c>
    </row>
    <row r="17" spans="1:10" ht="26.25" customHeight="1">
      <c r="A17" s="500">
        <v>9</v>
      </c>
      <c r="B17" s="502" t="s">
        <v>216</v>
      </c>
      <c r="C17" s="493" t="s">
        <v>1069</v>
      </c>
      <c r="D17" s="480">
        <v>476771.9</v>
      </c>
      <c r="E17" s="468">
        <v>5076722.3</v>
      </c>
      <c r="F17" s="460">
        <v>0</v>
      </c>
      <c r="G17" s="468">
        <v>2079962.35</v>
      </c>
      <c r="H17" s="468">
        <v>6770183.37</v>
      </c>
      <c r="I17" s="468">
        <v>21864242.87</v>
      </c>
      <c r="J17" s="468">
        <v>7642580.96</v>
      </c>
    </row>
    <row r="18" spans="1:10" ht="26.25" customHeight="1">
      <c r="A18" s="500">
        <v>10</v>
      </c>
      <c r="B18" s="502" t="s">
        <v>217</v>
      </c>
      <c r="C18" s="493" t="s">
        <v>1069</v>
      </c>
      <c r="D18" s="480">
        <v>1584813.27</v>
      </c>
      <c r="E18" s="468">
        <v>160500</v>
      </c>
      <c r="F18" s="460">
        <v>0</v>
      </c>
      <c r="G18" s="468">
        <v>12616.8</v>
      </c>
      <c r="H18" s="468">
        <v>12445473.98</v>
      </c>
      <c r="I18" s="460">
        <v>0</v>
      </c>
      <c r="J18" s="468">
        <v>7276858.01</v>
      </c>
    </row>
    <row r="19" spans="1:10" ht="26.25" customHeight="1">
      <c r="A19" s="529">
        <v>11</v>
      </c>
      <c r="B19" s="536" t="s">
        <v>394</v>
      </c>
      <c r="C19" s="520" t="s">
        <v>1069</v>
      </c>
      <c r="D19" s="535">
        <v>1359278.47</v>
      </c>
      <c r="E19" s="532">
        <v>2716938.1</v>
      </c>
      <c r="F19" s="461">
        <v>0</v>
      </c>
      <c r="G19" s="532">
        <v>3744832.29</v>
      </c>
      <c r="H19" s="532">
        <v>7648757.0600000005</v>
      </c>
      <c r="I19" s="532">
        <v>14783024.24</v>
      </c>
      <c r="J19" s="532">
        <v>1155187.32</v>
      </c>
    </row>
    <row r="20" spans="1:10" ht="26.25" customHeight="1">
      <c r="A20" s="503"/>
      <c r="B20" s="537" t="s">
        <v>395</v>
      </c>
      <c r="C20" s="513"/>
      <c r="D20" s="483"/>
      <c r="E20" s="470"/>
      <c r="F20" s="458"/>
      <c r="G20" s="470"/>
      <c r="H20" s="470"/>
      <c r="I20" s="470"/>
      <c r="J20" s="470"/>
    </row>
    <row r="21" spans="1:10" ht="26.25" customHeight="1">
      <c r="A21" s="503">
        <v>12</v>
      </c>
      <c r="B21" s="504" t="s">
        <v>218</v>
      </c>
      <c r="C21" s="493" t="s">
        <v>1069</v>
      </c>
      <c r="D21" s="481">
        <v>0</v>
      </c>
      <c r="E21" s="458">
        <v>24751.69</v>
      </c>
      <c r="F21" s="458">
        <v>0</v>
      </c>
      <c r="G21" s="458">
        <v>0</v>
      </c>
      <c r="H21" s="458">
        <v>2309560.55</v>
      </c>
      <c r="I21" s="458">
        <v>138015.22</v>
      </c>
      <c r="J21" s="458">
        <v>6800</v>
      </c>
    </row>
    <row r="22" spans="1:10" ht="26.25" customHeight="1">
      <c r="A22" s="500">
        <v>13</v>
      </c>
      <c r="B22" s="502" t="s">
        <v>219</v>
      </c>
      <c r="C22" s="493" t="s">
        <v>1069</v>
      </c>
      <c r="D22" s="481">
        <v>0</v>
      </c>
      <c r="E22" s="468">
        <v>1715422.54</v>
      </c>
      <c r="F22" s="460">
        <v>0</v>
      </c>
      <c r="G22" s="460">
        <v>0</v>
      </c>
      <c r="H22" s="468">
        <v>60000</v>
      </c>
      <c r="I22" s="468">
        <v>6090208.21</v>
      </c>
      <c r="J22" s="460">
        <v>0</v>
      </c>
    </row>
    <row r="23" spans="1:10" ht="26.25" customHeight="1">
      <c r="A23" s="500">
        <v>14</v>
      </c>
      <c r="B23" s="502" t="s">
        <v>220</v>
      </c>
      <c r="C23" s="494" t="s">
        <v>1069</v>
      </c>
      <c r="D23" s="479">
        <v>0</v>
      </c>
      <c r="E23" s="460">
        <v>0</v>
      </c>
      <c r="F23" s="460">
        <v>0</v>
      </c>
      <c r="G23" s="460">
        <v>0</v>
      </c>
      <c r="H23" s="468">
        <v>29829888</v>
      </c>
      <c r="I23" s="460">
        <v>0</v>
      </c>
      <c r="J23" s="460">
        <v>0</v>
      </c>
    </row>
    <row r="24" spans="1:10" ht="26.25" customHeight="1">
      <c r="A24" s="500">
        <v>15</v>
      </c>
      <c r="B24" s="502" t="s">
        <v>221</v>
      </c>
      <c r="C24" s="494" t="s">
        <v>1069</v>
      </c>
      <c r="D24" s="479">
        <v>97463.39</v>
      </c>
      <c r="E24" s="460">
        <v>38426685.339999996</v>
      </c>
      <c r="F24" s="460">
        <v>0</v>
      </c>
      <c r="G24" s="460">
        <v>0</v>
      </c>
      <c r="H24" s="468">
        <v>6237672.16</v>
      </c>
      <c r="I24" s="460">
        <v>235171940.63</v>
      </c>
      <c r="J24" s="460">
        <v>2505185.74</v>
      </c>
    </row>
    <row r="25" spans="1:10" ht="26.25" customHeight="1">
      <c r="A25" s="500">
        <v>16</v>
      </c>
      <c r="B25" s="505" t="s">
        <v>222</v>
      </c>
      <c r="C25" s="494" t="s">
        <v>1069</v>
      </c>
      <c r="D25" s="479">
        <v>0</v>
      </c>
      <c r="E25" s="460">
        <v>0</v>
      </c>
      <c r="F25" s="460">
        <v>0</v>
      </c>
      <c r="G25" s="460">
        <v>0</v>
      </c>
      <c r="H25" s="468">
        <v>2709000</v>
      </c>
      <c r="I25" s="460">
        <v>0</v>
      </c>
      <c r="J25" s="460">
        <v>0</v>
      </c>
    </row>
    <row r="26" spans="1:10" ht="26.25" customHeight="1">
      <c r="A26" s="500">
        <v>17</v>
      </c>
      <c r="B26" s="505" t="s">
        <v>223</v>
      </c>
      <c r="C26" s="494" t="s">
        <v>1069</v>
      </c>
      <c r="D26" s="479">
        <v>0</v>
      </c>
      <c r="E26" s="460">
        <v>258986.97</v>
      </c>
      <c r="F26" s="460">
        <v>0</v>
      </c>
      <c r="G26" s="460">
        <v>0</v>
      </c>
      <c r="H26" s="468">
        <v>200000</v>
      </c>
      <c r="I26" s="460">
        <v>3109129.8</v>
      </c>
      <c r="J26" s="460">
        <v>0</v>
      </c>
    </row>
    <row r="27" spans="1:10" ht="26.25" customHeight="1">
      <c r="A27" s="500">
        <v>18</v>
      </c>
      <c r="B27" s="505" t="s">
        <v>392</v>
      </c>
      <c r="C27" s="494" t="s">
        <v>1069</v>
      </c>
      <c r="D27" s="479">
        <v>0</v>
      </c>
      <c r="E27" s="460">
        <v>0</v>
      </c>
      <c r="F27" s="460">
        <v>0</v>
      </c>
      <c r="G27" s="460">
        <v>0</v>
      </c>
      <c r="H27" s="468">
        <v>787020</v>
      </c>
      <c r="I27" s="460">
        <v>0</v>
      </c>
      <c r="J27" s="460">
        <v>1334844</v>
      </c>
    </row>
    <row r="28" spans="1:10" ht="26.25" customHeight="1">
      <c r="A28" s="500">
        <v>19</v>
      </c>
      <c r="B28" s="505" t="s">
        <v>224</v>
      </c>
      <c r="C28" s="494" t="s">
        <v>1069</v>
      </c>
      <c r="D28" s="479">
        <v>296707.2</v>
      </c>
      <c r="E28" s="460">
        <v>0</v>
      </c>
      <c r="F28" s="460">
        <v>0</v>
      </c>
      <c r="G28" s="460">
        <v>0</v>
      </c>
      <c r="H28" s="468">
        <v>3274435.37</v>
      </c>
      <c r="I28" s="460">
        <v>0</v>
      </c>
      <c r="J28" s="468">
        <v>264600</v>
      </c>
    </row>
    <row r="29" spans="1:10" ht="26.25" customHeight="1">
      <c r="A29" s="500">
        <v>20</v>
      </c>
      <c r="B29" s="505" t="s">
        <v>225</v>
      </c>
      <c r="C29" s="494" t="s">
        <v>1069</v>
      </c>
      <c r="D29" s="479">
        <v>235000</v>
      </c>
      <c r="E29" s="460">
        <v>130259278.42</v>
      </c>
      <c r="F29" s="460">
        <v>0</v>
      </c>
      <c r="G29" s="460">
        <v>0</v>
      </c>
      <c r="H29" s="468">
        <v>8935186.92</v>
      </c>
      <c r="I29" s="460">
        <v>608182889</v>
      </c>
      <c r="J29" s="468">
        <v>1352371.6</v>
      </c>
    </row>
    <row r="30" spans="1:10" ht="26.25" customHeight="1">
      <c r="A30" s="500">
        <v>21</v>
      </c>
      <c r="B30" s="505" t="s">
        <v>226</v>
      </c>
      <c r="C30" s="494" t="s">
        <v>1069</v>
      </c>
      <c r="D30" s="480">
        <v>17019999.98</v>
      </c>
      <c r="E30" s="460">
        <v>0</v>
      </c>
      <c r="F30" s="460">
        <v>0</v>
      </c>
      <c r="G30" s="460">
        <v>0</v>
      </c>
      <c r="H30" s="468">
        <v>878750</v>
      </c>
      <c r="I30" s="460">
        <v>0</v>
      </c>
      <c r="J30" s="460">
        <v>0</v>
      </c>
    </row>
    <row r="31" spans="1:10" ht="26.25" customHeight="1">
      <c r="A31" s="500">
        <v>22</v>
      </c>
      <c r="B31" s="527" t="s">
        <v>227</v>
      </c>
      <c r="C31" s="494" t="s">
        <v>1069</v>
      </c>
      <c r="D31" s="480">
        <v>8764579.889999999</v>
      </c>
      <c r="E31" s="460">
        <v>114299745.51</v>
      </c>
      <c r="F31" s="460">
        <v>893000</v>
      </c>
      <c r="G31" s="460">
        <v>2062.9</v>
      </c>
      <c r="H31" s="468">
        <v>8578165.94</v>
      </c>
      <c r="I31" s="460">
        <v>633529436.52</v>
      </c>
      <c r="J31" s="460">
        <v>1620041.32</v>
      </c>
    </row>
    <row r="32" spans="1:10" ht="26.25" customHeight="1">
      <c r="A32" s="500">
        <v>23</v>
      </c>
      <c r="B32" s="527" t="s">
        <v>228</v>
      </c>
      <c r="C32" s="494" t="s">
        <v>1069</v>
      </c>
      <c r="D32" s="479">
        <v>0</v>
      </c>
      <c r="E32" s="460">
        <v>0</v>
      </c>
      <c r="F32" s="460">
        <v>0</v>
      </c>
      <c r="G32" s="460">
        <v>0</v>
      </c>
      <c r="H32" s="468">
        <v>2279200</v>
      </c>
      <c r="I32" s="460">
        <v>0</v>
      </c>
      <c r="J32" s="468">
        <v>1200000</v>
      </c>
    </row>
    <row r="33" spans="1:10" ht="26.25" customHeight="1">
      <c r="A33" s="500">
        <v>24</v>
      </c>
      <c r="B33" s="506" t="s">
        <v>229</v>
      </c>
      <c r="C33" s="494" t="s">
        <v>1069</v>
      </c>
      <c r="D33" s="479">
        <v>28714.11</v>
      </c>
      <c r="E33" s="468">
        <v>67083.65</v>
      </c>
      <c r="F33" s="460">
        <v>0</v>
      </c>
      <c r="G33" s="460">
        <v>104225.58</v>
      </c>
      <c r="H33" s="468">
        <v>232500</v>
      </c>
      <c r="I33" s="460">
        <v>0</v>
      </c>
      <c r="J33" s="468">
        <v>15895727</v>
      </c>
    </row>
    <row r="34" spans="1:10" s="55" customFormat="1" ht="26.25" customHeight="1">
      <c r="A34" s="500">
        <v>25</v>
      </c>
      <c r="B34" s="501" t="s">
        <v>273</v>
      </c>
      <c r="C34" s="493" t="s">
        <v>1086</v>
      </c>
      <c r="D34" s="479">
        <v>0</v>
      </c>
      <c r="E34" s="460">
        <v>0</v>
      </c>
      <c r="F34" s="460">
        <v>0</v>
      </c>
      <c r="G34" s="460">
        <v>0</v>
      </c>
      <c r="H34" s="468">
        <v>1593600</v>
      </c>
      <c r="I34" s="460">
        <v>0</v>
      </c>
      <c r="J34" s="468">
        <v>138779</v>
      </c>
    </row>
    <row r="35" spans="1:10" s="55" customFormat="1" ht="26.25" customHeight="1">
      <c r="A35" s="500">
        <v>26</v>
      </c>
      <c r="B35" s="496" t="s">
        <v>274</v>
      </c>
      <c r="C35" s="493" t="s">
        <v>1086</v>
      </c>
      <c r="D35" s="480">
        <v>2155018.35</v>
      </c>
      <c r="E35" s="460">
        <v>0</v>
      </c>
      <c r="F35" s="460">
        <v>0</v>
      </c>
      <c r="G35" s="468">
        <v>2279263.74</v>
      </c>
      <c r="H35" s="460">
        <v>0</v>
      </c>
      <c r="I35" s="460">
        <v>0</v>
      </c>
      <c r="J35" s="460">
        <v>0</v>
      </c>
    </row>
    <row r="36" spans="1:10" s="55" customFormat="1" ht="26.25" customHeight="1">
      <c r="A36" s="518">
        <v>27</v>
      </c>
      <c r="B36" s="519" t="s">
        <v>230</v>
      </c>
      <c r="C36" s="520" t="s">
        <v>1069</v>
      </c>
      <c r="D36" s="521">
        <v>7726321.69</v>
      </c>
      <c r="E36" s="522">
        <v>0</v>
      </c>
      <c r="F36" s="522">
        <v>0</v>
      </c>
      <c r="G36" s="522">
        <v>7326086.69</v>
      </c>
      <c r="H36" s="522">
        <v>0</v>
      </c>
      <c r="I36" s="461">
        <v>0</v>
      </c>
      <c r="J36" s="461">
        <v>0</v>
      </c>
    </row>
    <row r="37" spans="1:10" s="55" customFormat="1" ht="26.25" customHeight="1">
      <c r="A37" s="523"/>
      <c r="B37" s="526" t="s">
        <v>698</v>
      </c>
      <c r="C37" s="524"/>
      <c r="D37" s="481"/>
      <c r="E37" s="458"/>
      <c r="F37" s="458"/>
      <c r="G37" s="458"/>
      <c r="H37" s="458"/>
      <c r="I37" s="458"/>
      <c r="J37" s="458"/>
    </row>
    <row r="38" spans="1:10" s="55" customFormat="1" ht="26.25" customHeight="1">
      <c r="A38" s="529">
        <v>28</v>
      </c>
      <c r="B38" s="530" t="s">
        <v>396</v>
      </c>
      <c r="C38" s="520" t="s">
        <v>1069</v>
      </c>
      <c r="D38" s="531">
        <v>0</v>
      </c>
      <c r="E38" s="532">
        <v>27436113.11</v>
      </c>
      <c r="F38" s="461">
        <v>0</v>
      </c>
      <c r="G38" s="461">
        <v>0</v>
      </c>
      <c r="H38" s="532">
        <v>60000</v>
      </c>
      <c r="I38" s="532">
        <v>104493615.37</v>
      </c>
      <c r="J38" s="532">
        <v>2168650.11</v>
      </c>
    </row>
    <row r="39" spans="1:10" s="55" customFormat="1" ht="26.25" customHeight="1">
      <c r="A39" s="503"/>
      <c r="B39" s="528" t="s">
        <v>397</v>
      </c>
      <c r="C39" s="513"/>
      <c r="D39" s="481"/>
      <c r="E39" s="470"/>
      <c r="F39" s="458"/>
      <c r="G39" s="458"/>
      <c r="H39" s="470"/>
      <c r="I39" s="470"/>
      <c r="J39" s="470"/>
    </row>
    <row r="40" spans="1:10" s="55" customFormat="1" ht="26.25" customHeight="1">
      <c r="A40" s="503">
        <v>29</v>
      </c>
      <c r="B40" s="507" t="s">
        <v>231</v>
      </c>
      <c r="C40" s="493" t="s">
        <v>1102</v>
      </c>
      <c r="D40" s="481">
        <v>1227.16</v>
      </c>
      <c r="E40" s="458">
        <v>4837908.7</v>
      </c>
      <c r="F40" s="458">
        <v>18780404.08</v>
      </c>
      <c r="G40" s="458">
        <v>0</v>
      </c>
      <c r="H40" s="458">
        <v>787046.07</v>
      </c>
      <c r="I40" s="458">
        <v>28731</v>
      </c>
      <c r="J40" s="458">
        <v>8181445.14</v>
      </c>
    </row>
    <row r="41" spans="1:10" ht="26.25" customHeight="1">
      <c r="A41" s="529">
        <v>30</v>
      </c>
      <c r="B41" s="533" t="s">
        <v>398</v>
      </c>
      <c r="C41" s="520" t="s">
        <v>1069</v>
      </c>
      <c r="D41" s="531">
        <v>0</v>
      </c>
      <c r="E41" s="461">
        <v>0</v>
      </c>
      <c r="F41" s="532">
        <v>26620810</v>
      </c>
      <c r="G41" s="461">
        <v>0</v>
      </c>
      <c r="H41" s="532">
        <v>77120.21</v>
      </c>
      <c r="I41" s="461">
        <v>0</v>
      </c>
      <c r="J41" s="461">
        <v>0</v>
      </c>
    </row>
    <row r="42" spans="1:10" ht="26.25" customHeight="1">
      <c r="A42" s="503"/>
      <c r="B42" s="507" t="s">
        <v>399</v>
      </c>
      <c r="C42" s="513"/>
      <c r="D42" s="481"/>
      <c r="E42" s="458"/>
      <c r="F42" s="470"/>
      <c r="G42" s="522"/>
      <c r="H42" s="470"/>
      <c r="I42" s="522"/>
      <c r="J42" s="522"/>
    </row>
    <row r="43" spans="1:10" ht="26.25" customHeight="1">
      <c r="A43" s="500">
        <v>31</v>
      </c>
      <c r="B43" s="496" t="s">
        <v>232</v>
      </c>
      <c r="C43" s="493" t="s">
        <v>1086</v>
      </c>
      <c r="D43" s="480">
        <v>9343524.41</v>
      </c>
      <c r="E43" s="460">
        <v>0</v>
      </c>
      <c r="F43" s="460">
        <v>0</v>
      </c>
      <c r="G43" s="461">
        <v>38561438.22</v>
      </c>
      <c r="H43" s="468">
        <v>5013.72</v>
      </c>
      <c r="I43" s="461">
        <v>0</v>
      </c>
      <c r="J43" s="460">
        <v>33289.5</v>
      </c>
    </row>
    <row r="44" spans="1:10" ht="26.25" customHeight="1">
      <c r="A44" s="508">
        <v>32</v>
      </c>
      <c r="B44" s="509" t="s">
        <v>234</v>
      </c>
      <c r="C44" s="495" t="s">
        <v>1069</v>
      </c>
      <c r="D44" s="482">
        <v>4113143.7</v>
      </c>
      <c r="E44" s="462">
        <v>0</v>
      </c>
      <c r="F44" s="462">
        <v>0</v>
      </c>
      <c r="G44" s="469">
        <v>17470489.11</v>
      </c>
      <c r="H44" s="462">
        <v>0</v>
      </c>
      <c r="I44" s="462">
        <v>0</v>
      </c>
      <c r="J44" s="469">
        <v>1326869.16</v>
      </c>
    </row>
    <row r="45" spans="1:10" ht="14.25" customHeight="1">
      <c r="A45" s="510"/>
      <c r="B45" s="511"/>
      <c r="C45" s="464"/>
      <c r="D45" s="476"/>
      <c r="E45" s="477"/>
      <c r="F45" s="477"/>
      <c r="G45" s="476"/>
      <c r="H45" s="477"/>
      <c r="I45" s="477"/>
      <c r="J45" s="476"/>
    </row>
    <row r="46" spans="1:10" ht="26.25" customHeight="1">
      <c r="A46" s="773" t="s">
        <v>1103</v>
      </c>
      <c r="B46" s="773"/>
      <c r="C46" s="773"/>
      <c r="D46" s="773"/>
      <c r="E46" s="773"/>
      <c r="F46" s="773"/>
      <c r="G46" s="773"/>
      <c r="H46" s="773"/>
      <c r="I46" s="773"/>
      <c r="J46" s="773"/>
    </row>
    <row r="47" spans="1:10" ht="26.25" customHeight="1">
      <c r="A47" s="773"/>
      <c r="B47" s="773"/>
      <c r="C47" s="773"/>
      <c r="D47" s="773"/>
      <c r="E47" s="773"/>
      <c r="F47" s="773"/>
      <c r="G47" s="773"/>
      <c r="H47" s="773"/>
      <c r="I47" s="773"/>
      <c r="J47" s="773"/>
    </row>
    <row r="48" spans="1:10" ht="26.25" customHeight="1">
      <c r="A48" s="682" t="s">
        <v>1104</v>
      </c>
      <c r="B48" s="682"/>
      <c r="C48" s="682"/>
      <c r="D48" s="682"/>
      <c r="E48" s="682"/>
      <c r="F48" s="682"/>
      <c r="G48" s="682"/>
      <c r="H48" s="682"/>
      <c r="I48" s="682"/>
      <c r="J48" s="682"/>
    </row>
    <row r="49" spans="1:10" ht="26.25" customHeight="1">
      <c r="A49" s="681" t="s">
        <v>233</v>
      </c>
      <c r="B49" s="681"/>
      <c r="C49" s="681"/>
      <c r="D49" s="681"/>
      <c r="E49" s="681"/>
      <c r="F49" s="681"/>
      <c r="G49" s="681"/>
      <c r="H49" s="681"/>
      <c r="I49" s="681"/>
      <c r="J49" s="681"/>
    </row>
    <row r="50" spans="1:9" ht="26.25" customHeight="1">
      <c r="A50" s="370"/>
      <c r="D50" s="63"/>
      <c r="E50" s="239"/>
      <c r="F50" s="61"/>
      <c r="G50" s="61"/>
      <c r="H50" s="61"/>
      <c r="I50" s="61"/>
    </row>
    <row r="51" spans="1:9" ht="26.25" customHeight="1">
      <c r="A51" s="19" t="s">
        <v>278</v>
      </c>
      <c r="D51" s="63"/>
      <c r="E51" s="239"/>
      <c r="F51" s="61"/>
      <c r="G51" s="61"/>
      <c r="H51" s="61"/>
      <c r="I51" s="61"/>
    </row>
    <row r="52" spans="4:10" ht="26.25" customHeight="1">
      <c r="D52" s="457"/>
      <c r="E52" s="457"/>
      <c r="J52" s="263" t="s">
        <v>677</v>
      </c>
    </row>
    <row r="53" spans="1:10" s="20" customFormat="1" ht="26.25" customHeight="1">
      <c r="A53" s="66"/>
      <c r="B53" s="763" t="s">
        <v>1047</v>
      </c>
      <c r="C53" s="65"/>
      <c r="D53" s="23" t="s">
        <v>455</v>
      </c>
      <c r="E53" s="24"/>
      <c r="F53" s="775" t="s">
        <v>272</v>
      </c>
      <c r="G53" s="776"/>
      <c r="H53" s="776"/>
      <c r="I53" s="776"/>
      <c r="J53" s="777"/>
    </row>
    <row r="54" spans="1:10" s="20" customFormat="1" ht="26.25" customHeight="1">
      <c r="A54" s="466" t="s">
        <v>1050</v>
      </c>
      <c r="B54" s="774"/>
      <c r="C54" s="489" t="s">
        <v>1051</v>
      </c>
      <c r="D54" s="488" t="s">
        <v>1052</v>
      </c>
      <c r="E54" s="488" t="s">
        <v>1053</v>
      </c>
      <c r="F54" s="488" t="s">
        <v>1054</v>
      </c>
      <c r="G54" s="488"/>
      <c r="H54" s="488"/>
      <c r="I54" s="488"/>
      <c r="J54" s="28"/>
    </row>
    <row r="55" spans="1:10" s="20" customFormat="1" ht="26.25" customHeight="1">
      <c r="A55" s="466" t="s">
        <v>1055</v>
      </c>
      <c r="B55" s="774"/>
      <c r="C55" s="489" t="s">
        <v>1056</v>
      </c>
      <c r="D55" s="27" t="s">
        <v>1057</v>
      </c>
      <c r="E55" s="27" t="s">
        <v>1058</v>
      </c>
      <c r="F55" s="27" t="s">
        <v>1059</v>
      </c>
      <c r="G55" s="27" t="s">
        <v>1060</v>
      </c>
      <c r="H55" s="27" t="s">
        <v>1061</v>
      </c>
      <c r="I55" s="27" t="s">
        <v>1062</v>
      </c>
      <c r="J55" s="27" t="s">
        <v>1063</v>
      </c>
    </row>
    <row r="56" spans="1:10" s="20" customFormat="1" ht="26.25" customHeight="1">
      <c r="A56" s="490"/>
      <c r="B56" s="657"/>
      <c r="C56" s="489" t="s">
        <v>1064</v>
      </c>
      <c r="D56" s="487" t="s">
        <v>1065</v>
      </c>
      <c r="E56" s="487" t="s">
        <v>1066</v>
      </c>
      <c r="F56" s="487" t="s">
        <v>1067</v>
      </c>
      <c r="G56" s="487"/>
      <c r="H56" s="487"/>
      <c r="I56" s="487"/>
      <c r="J56" s="41"/>
    </row>
    <row r="57" spans="1:10" s="20" customFormat="1" ht="26.25" customHeight="1">
      <c r="A57" s="498">
        <v>33</v>
      </c>
      <c r="B57" s="512" t="s">
        <v>235</v>
      </c>
      <c r="C57" s="492" t="s">
        <v>1069</v>
      </c>
      <c r="D57" s="483">
        <v>5855331.07</v>
      </c>
      <c r="E57" s="458">
        <v>0</v>
      </c>
      <c r="F57" s="458">
        <v>0</v>
      </c>
      <c r="G57" s="470">
        <v>20341226.3</v>
      </c>
      <c r="H57" s="458">
        <v>0</v>
      </c>
      <c r="I57" s="458">
        <v>0</v>
      </c>
      <c r="J57" s="470">
        <v>1781146.37</v>
      </c>
    </row>
    <row r="58" spans="1:10" s="55" customFormat="1" ht="26.25" customHeight="1">
      <c r="A58" s="503">
        <v>34</v>
      </c>
      <c r="B58" s="507" t="s">
        <v>236</v>
      </c>
      <c r="C58" s="493" t="s">
        <v>1102</v>
      </c>
      <c r="D58" s="483">
        <v>636.99</v>
      </c>
      <c r="E58" s="458">
        <v>0</v>
      </c>
      <c r="F58" s="458">
        <v>0</v>
      </c>
      <c r="G58" s="458">
        <v>0</v>
      </c>
      <c r="H58" s="460">
        <v>7520.58</v>
      </c>
      <c r="I58" s="458">
        <v>0</v>
      </c>
      <c r="J58" s="468">
        <v>4760780.97</v>
      </c>
    </row>
    <row r="59" spans="1:10" ht="26.25" customHeight="1">
      <c r="A59" s="500">
        <v>35</v>
      </c>
      <c r="B59" s="497" t="s">
        <v>237</v>
      </c>
      <c r="C59" s="493" t="s">
        <v>1069</v>
      </c>
      <c r="D59" s="479">
        <v>0</v>
      </c>
      <c r="E59" s="460">
        <v>143380</v>
      </c>
      <c r="F59" s="460">
        <v>12000</v>
      </c>
      <c r="G59" s="460">
        <v>0</v>
      </c>
      <c r="H59" s="468">
        <v>2130741.51</v>
      </c>
      <c r="I59" s="458">
        <v>0</v>
      </c>
      <c r="J59" s="468">
        <v>232700</v>
      </c>
    </row>
    <row r="60" spans="1:10" ht="26.25" customHeight="1">
      <c r="A60" s="500">
        <v>36</v>
      </c>
      <c r="B60" s="497" t="s">
        <v>238</v>
      </c>
      <c r="C60" s="493" t="s">
        <v>1069</v>
      </c>
      <c r="D60" s="479">
        <v>29151602.21</v>
      </c>
      <c r="E60" s="460">
        <v>0</v>
      </c>
      <c r="F60" s="460">
        <v>0</v>
      </c>
      <c r="G60" s="460">
        <v>99518562.57</v>
      </c>
      <c r="H60" s="460">
        <v>0</v>
      </c>
      <c r="I60" s="458">
        <v>0</v>
      </c>
      <c r="J60" s="468">
        <v>11484.12</v>
      </c>
    </row>
    <row r="61" spans="1:10" ht="26.25" customHeight="1">
      <c r="A61" s="500">
        <v>37</v>
      </c>
      <c r="B61" s="497" t="s">
        <v>239</v>
      </c>
      <c r="C61" s="493" t="s">
        <v>1069</v>
      </c>
      <c r="D61" s="479">
        <v>0</v>
      </c>
      <c r="E61" s="460">
        <v>13217650.56</v>
      </c>
      <c r="F61" s="460">
        <v>0</v>
      </c>
      <c r="G61" s="460">
        <v>0</v>
      </c>
      <c r="H61" s="460">
        <v>4583909.34</v>
      </c>
      <c r="I61" s="460">
        <v>50584979.02</v>
      </c>
      <c r="J61" s="468">
        <v>22934.94</v>
      </c>
    </row>
    <row r="62" spans="1:10" ht="26.25" customHeight="1">
      <c r="A62" s="529">
        <v>38</v>
      </c>
      <c r="B62" s="533" t="s">
        <v>400</v>
      </c>
      <c r="C62" s="520" t="s">
        <v>1086</v>
      </c>
      <c r="D62" s="531">
        <v>2778.74</v>
      </c>
      <c r="E62" s="532">
        <v>4418092.66</v>
      </c>
      <c r="F62" s="461">
        <v>0</v>
      </c>
      <c r="G62" s="461">
        <v>2459.37</v>
      </c>
      <c r="H62" s="532">
        <v>8235940.3100000005</v>
      </c>
      <c r="I62" s="461">
        <v>0</v>
      </c>
      <c r="J62" s="532">
        <v>31793614.35</v>
      </c>
    </row>
    <row r="63" spans="1:10" ht="26.25" customHeight="1">
      <c r="A63" s="503"/>
      <c r="B63" s="507" t="s">
        <v>401</v>
      </c>
      <c r="C63" s="513"/>
      <c r="D63" s="481"/>
      <c r="E63" s="470"/>
      <c r="F63" s="458"/>
      <c r="G63" s="458"/>
      <c r="H63" s="470"/>
      <c r="I63" s="458"/>
      <c r="J63" s="470"/>
    </row>
    <row r="64" spans="1:10" ht="26.25" customHeight="1">
      <c r="A64" s="500">
        <v>39</v>
      </c>
      <c r="B64" s="496" t="s">
        <v>240</v>
      </c>
      <c r="C64" s="493" t="s">
        <v>1086</v>
      </c>
      <c r="D64" s="480">
        <v>5945.21</v>
      </c>
      <c r="E64" s="460">
        <v>0</v>
      </c>
      <c r="F64" s="460">
        <v>0</v>
      </c>
      <c r="G64" s="460">
        <v>0</v>
      </c>
      <c r="H64" s="468">
        <v>1709328.04</v>
      </c>
      <c r="I64" s="460">
        <v>0</v>
      </c>
      <c r="J64" s="460">
        <v>0</v>
      </c>
    </row>
    <row r="65" spans="1:10" ht="26.25" customHeight="1">
      <c r="A65" s="500">
        <v>40</v>
      </c>
      <c r="B65" s="497" t="s">
        <v>241</v>
      </c>
      <c r="C65" s="493" t="s">
        <v>1086</v>
      </c>
      <c r="D65" s="479">
        <v>20000</v>
      </c>
      <c r="E65" s="460">
        <v>0</v>
      </c>
      <c r="F65" s="460">
        <v>0</v>
      </c>
      <c r="G65" s="460">
        <v>19843.47</v>
      </c>
      <c r="H65" s="468">
        <v>2646333.2</v>
      </c>
      <c r="I65" s="460">
        <v>0</v>
      </c>
      <c r="J65" s="460">
        <v>0</v>
      </c>
    </row>
    <row r="66" spans="1:10" ht="26.25" customHeight="1">
      <c r="A66" s="500">
        <v>41</v>
      </c>
      <c r="B66" s="497" t="s">
        <v>242</v>
      </c>
      <c r="C66" s="493" t="s">
        <v>1069</v>
      </c>
      <c r="D66" s="480">
        <v>110389.76</v>
      </c>
      <c r="E66" s="460">
        <v>0</v>
      </c>
      <c r="F66" s="460">
        <v>0</v>
      </c>
      <c r="G66" s="460">
        <v>881579</v>
      </c>
      <c r="H66" s="468">
        <v>59918800</v>
      </c>
      <c r="I66" s="460">
        <v>0</v>
      </c>
      <c r="J66" s="460">
        <v>0</v>
      </c>
    </row>
    <row r="67" spans="1:10" ht="26.25" customHeight="1">
      <c r="A67" s="500">
        <v>42</v>
      </c>
      <c r="B67" s="497" t="s">
        <v>243</v>
      </c>
      <c r="C67" s="493" t="s">
        <v>1069</v>
      </c>
      <c r="D67" s="479">
        <v>3525401.51</v>
      </c>
      <c r="E67" s="460">
        <v>0</v>
      </c>
      <c r="F67" s="460">
        <v>0</v>
      </c>
      <c r="G67" s="468">
        <v>16344111.5</v>
      </c>
      <c r="H67" s="468">
        <v>120000</v>
      </c>
      <c r="I67" s="460">
        <v>0</v>
      </c>
      <c r="J67" s="460">
        <v>220000</v>
      </c>
    </row>
    <row r="68" spans="1:10" ht="26.25" customHeight="1">
      <c r="A68" s="500">
        <v>43</v>
      </c>
      <c r="B68" s="497" t="s">
        <v>244</v>
      </c>
      <c r="C68" s="493" t="s">
        <v>1069</v>
      </c>
      <c r="D68" s="480">
        <v>2957449.15</v>
      </c>
      <c r="E68" s="460">
        <v>0</v>
      </c>
      <c r="F68" s="460">
        <v>0</v>
      </c>
      <c r="G68" s="468">
        <v>14847720.79</v>
      </c>
      <c r="H68" s="468">
        <v>120000</v>
      </c>
      <c r="I68" s="460">
        <v>0</v>
      </c>
      <c r="J68" s="468">
        <v>247467.33</v>
      </c>
    </row>
    <row r="69" spans="1:10" ht="26.25" customHeight="1">
      <c r="A69" s="500">
        <v>44</v>
      </c>
      <c r="B69" s="497" t="s">
        <v>245</v>
      </c>
      <c r="C69" s="493" t="s">
        <v>1102</v>
      </c>
      <c r="D69" s="480">
        <v>1061.64</v>
      </c>
      <c r="E69" s="460">
        <v>16392380.47</v>
      </c>
      <c r="F69" s="460">
        <v>51000</v>
      </c>
      <c r="G69" s="460">
        <v>0</v>
      </c>
      <c r="H69" s="468">
        <v>21855.23</v>
      </c>
      <c r="I69" s="460">
        <v>0</v>
      </c>
      <c r="J69" s="468">
        <v>57623620.37</v>
      </c>
    </row>
    <row r="70" spans="1:10" ht="26.25" customHeight="1">
      <c r="A70" s="500">
        <v>45</v>
      </c>
      <c r="B70" s="497" t="s">
        <v>246</v>
      </c>
      <c r="C70" s="493" t="s">
        <v>1086</v>
      </c>
      <c r="D70" s="479">
        <v>308695.83</v>
      </c>
      <c r="E70" s="468">
        <v>50265796.18</v>
      </c>
      <c r="F70" s="460">
        <v>0</v>
      </c>
      <c r="G70" s="460">
        <v>0</v>
      </c>
      <c r="H70" s="468">
        <v>5066860.09</v>
      </c>
      <c r="I70" s="460">
        <v>216622675.11</v>
      </c>
      <c r="J70" s="468">
        <v>24311848.45</v>
      </c>
    </row>
    <row r="71" spans="1:10" ht="26.25" customHeight="1">
      <c r="A71" s="500">
        <v>46</v>
      </c>
      <c r="B71" s="497" t="s">
        <v>247</v>
      </c>
      <c r="C71" s="493" t="s">
        <v>1069</v>
      </c>
      <c r="D71" s="479">
        <v>8487357.32</v>
      </c>
      <c r="E71" s="460">
        <v>0</v>
      </c>
      <c r="F71" s="460">
        <v>0</v>
      </c>
      <c r="G71" s="460">
        <v>22867014.05</v>
      </c>
      <c r="H71" s="460">
        <v>0</v>
      </c>
      <c r="I71" s="460">
        <v>0</v>
      </c>
      <c r="J71" s="468">
        <v>1790484.11</v>
      </c>
    </row>
    <row r="72" spans="1:10" ht="26.25" customHeight="1">
      <c r="A72" s="500">
        <v>47</v>
      </c>
      <c r="B72" s="497" t="s">
        <v>248</v>
      </c>
      <c r="C72" s="493" t="s">
        <v>1069</v>
      </c>
      <c r="D72" s="480">
        <v>7864664.52</v>
      </c>
      <c r="E72" s="460">
        <v>0</v>
      </c>
      <c r="F72" s="460">
        <v>0</v>
      </c>
      <c r="G72" s="468">
        <v>25005169.11</v>
      </c>
      <c r="H72" s="460">
        <v>0</v>
      </c>
      <c r="I72" s="460">
        <v>0</v>
      </c>
      <c r="J72" s="468">
        <v>3064800.03</v>
      </c>
    </row>
    <row r="73" spans="1:10" ht="26.25" customHeight="1">
      <c r="A73" s="500">
        <v>48</v>
      </c>
      <c r="B73" s="497" t="s">
        <v>249</v>
      </c>
      <c r="C73" s="493" t="s">
        <v>1069</v>
      </c>
      <c r="D73" s="480">
        <v>5140929.42</v>
      </c>
      <c r="E73" s="460">
        <v>0</v>
      </c>
      <c r="F73" s="460">
        <v>0</v>
      </c>
      <c r="G73" s="468">
        <v>29666561.3</v>
      </c>
      <c r="H73" s="460">
        <v>0</v>
      </c>
      <c r="I73" s="460">
        <v>0</v>
      </c>
      <c r="J73" s="468">
        <v>935158.93</v>
      </c>
    </row>
    <row r="74" spans="1:10" ht="26.25" customHeight="1">
      <c r="A74" s="500">
        <v>49</v>
      </c>
      <c r="B74" s="497" t="s">
        <v>275</v>
      </c>
      <c r="C74" s="493" t="s">
        <v>1102</v>
      </c>
      <c r="D74" s="480">
        <v>23516.66</v>
      </c>
      <c r="E74" s="460">
        <v>7430.98</v>
      </c>
      <c r="F74" s="460">
        <v>0</v>
      </c>
      <c r="G74" s="460">
        <v>0</v>
      </c>
      <c r="H74" s="460">
        <v>285509.91</v>
      </c>
      <c r="I74" s="460">
        <v>0</v>
      </c>
      <c r="J74" s="468">
        <v>1007742.05</v>
      </c>
    </row>
    <row r="75" spans="1:10" ht="26.25" customHeight="1">
      <c r="A75" s="500">
        <v>50</v>
      </c>
      <c r="B75" s="497" t="s">
        <v>250</v>
      </c>
      <c r="C75" s="493" t="s">
        <v>1086</v>
      </c>
      <c r="D75" s="479">
        <v>545368.49</v>
      </c>
      <c r="E75" s="468">
        <v>22132555.82</v>
      </c>
      <c r="F75" s="460">
        <v>0</v>
      </c>
      <c r="G75" s="460">
        <v>0</v>
      </c>
      <c r="H75" s="468">
        <v>7308469.4</v>
      </c>
      <c r="I75" s="468">
        <v>60799833.42</v>
      </c>
      <c r="J75" s="468">
        <v>659040.4</v>
      </c>
    </row>
    <row r="76" spans="1:10" ht="26.25" customHeight="1">
      <c r="A76" s="500">
        <v>51</v>
      </c>
      <c r="B76" s="497" t="s">
        <v>251</v>
      </c>
      <c r="C76" s="493" t="s">
        <v>1069</v>
      </c>
      <c r="D76" s="479">
        <v>652.9</v>
      </c>
      <c r="E76" s="468">
        <v>21122891.01</v>
      </c>
      <c r="F76" s="468">
        <v>33637570.67</v>
      </c>
      <c r="G76" s="460">
        <v>1363.66</v>
      </c>
      <c r="H76" s="468">
        <v>1651008.04</v>
      </c>
      <c r="I76" s="468">
        <v>22990</v>
      </c>
      <c r="J76" s="468">
        <v>84139568.85</v>
      </c>
    </row>
    <row r="77" spans="1:10" ht="26.25" customHeight="1">
      <c r="A77" s="500">
        <v>52</v>
      </c>
      <c r="B77" s="497" t="s">
        <v>252</v>
      </c>
      <c r="C77" s="493" t="s">
        <v>69</v>
      </c>
      <c r="D77" s="479">
        <v>0</v>
      </c>
      <c r="E77" s="468">
        <v>65006.78</v>
      </c>
      <c r="F77" s="468">
        <v>91839.53</v>
      </c>
      <c r="G77" s="468">
        <v>1919520</v>
      </c>
      <c r="H77" s="468">
        <v>6675000</v>
      </c>
      <c r="I77" s="468">
        <v>237707.35</v>
      </c>
      <c r="J77" s="468">
        <v>310791</v>
      </c>
    </row>
    <row r="78" spans="1:10" ht="26.25" customHeight="1">
      <c r="A78" s="500">
        <v>53</v>
      </c>
      <c r="B78" s="502" t="s">
        <v>253</v>
      </c>
      <c r="C78" s="493" t="s">
        <v>1069</v>
      </c>
      <c r="D78" s="479">
        <v>0</v>
      </c>
      <c r="E78" s="468">
        <v>97027.6</v>
      </c>
      <c r="F78" s="468">
        <v>1382310</v>
      </c>
      <c r="G78" s="460">
        <v>0</v>
      </c>
      <c r="H78" s="460">
        <v>0</v>
      </c>
      <c r="I78" s="460">
        <v>0</v>
      </c>
      <c r="J78" s="468">
        <v>587490</v>
      </c>
    </row>
    <row r="79" spans="1:10" ht="26.25" customHeight="1">
      <c r="A79" s="500">
        <v>54</v>
      </c>
      <c r="B79" s="502" t="s">
        <v>254</v>
      </c>
      <c r="C79" s="493" t="s">
        <v>1069</v>
      </c>
      <c r="D79" s="480">
        <v>1000</v>
      </c>
      <c r="E79" s="460">
        <v>0</v>
      </c>
      <c r="F79" s="460">
        <v>0</v>
      </c>
      <c r="G79" s="460">
        <v>0</v>
      </c>
      <c r="H79" s="468">
        <v>2249350</v>
      </c>
      <c r="I79" s="460">
        <v>0</v>
      </c>
      <c r="J79" s="460">
        <v>0</v>
      </c>
    </row>
    <row r="80" spans="1:10" ht="26.25" customHeight="1">
      <c r="A80" s="500">
        <v>55</v>
      </c>
      <c r="B80" s="497" t="s">
        <v>255</v>
      </c>
      <c r="C80" s="493" t="s">
        <v>1069</v>
      </c>
      <c r="D80" s="479">
        <v>0</v>
      </c>
      <c r="E80" s="460">
        <v>2996</v>
      </c>
      <c r="F80" s="460">
        <v>0</v>
      </c>
      <c r="G80" s="460">
        <v>0</v>
      </c>
      <c r="H80" s="468">
        <v>4334061.69</v>
      </c>
      <c r="I80" s="460">
        <v>0</v>
      </c>
      <c r="J80" s="468">
        <v>62209</v>
      </c>
    </row>
    <row r="81" spans="1:10" ht="26.25" customHeight="1">
      <c r="A81" s="500">
        <v>56</v>
      </c>
      <c r="B81" s="501" t="s">
        <v>256</v>
      </c>
      <c r="C81" s="493" t="s">
        <v>1069</v>
      </c>
      <c r="D81" s="479">
        <v>0</v>
      </c>
      <c r="E81" s="460">
        <v>0</v>
      </c>
      <c r="F81" s="460">
        <v>0</v>
      </c>
      <c r="G81" s="460">
        <v>0</v>
      </c>
      <c r="H81" s="468">
        <v>5244800</v>
      </c>
      <c r="I81" s="460">
        <v>0</v>
      </c>
      <c r="J81" s="460">
        <v>0</v>
      </c>
    </row>
    <row r="82" spans="1:10" ht="26.25" customHeight="1">
      <c r="A82" s="500">
        <v>57</v>
      </c>
      <c r="B82" s="501" t="s">
        <v>257</v>
      </c>
      <c r="C82" s="493" t="s">
        <v>1069</v>
      </c>
      <c r="D82" s="479">
        <v>802323.74</v>
      </c>
      <c r="E82" s="468">
        <v>48798495.96</v>
      </c>
      <c r="F82" s="460">
        <v>0</v>
      </c>
      <c r="G82" s="460">
        <v>0</v>
      </c>
      <c r="H82" s="468">
        <v>8663557.559999999</v>
      </c>
      <c r="I82" s="468">
        <v>367307137.46</v>
      </c>
      <c r="J82" s="468">
        <v>1616933.51</v>
      </c>
    </row>
    <row r="83" spans="1:10" ht="26.25" customHeight="1">
      <c r="A83" s="500">
        <v>58</v>
      </c>
      <c r="B83" s="497" t="s">
        <v>999</v>
      </c>
      <c r="C83" s="493" t="s">
        <v>1069</v>
      </c>
      <c r="D83" s="479">
        <v>76549.87</v>
      </c>
      <c r="E83" s="460">
        <v>0</v>
      </c>
      <c r="F83" s="460">
        <v>0</v>
      </c>
      <c r="G83" s="460">
        <v>483421.65</v>
      </c>
      <c r="H83" s="468">
        <v>753793.9</v>
      </c>
      <c r="I83" s="460">
        <v>18975.7</v>
      </c>
      <c r="J83" s="460">
        <v>40890</v>
      </c>
    </row>
    <row r="84" spans="1:10" ht="26.25" customHeight="1">
      <c r="A84" s="493">
        <v>59</v>
      </c>
      <c r="B84" s="497" t="s">
        <v>258</v>
      </c>
      <c r="C84" s="493" t="s">
        <v>69</v>
      </c>
      <c r="D84" s="479">
        <v>0</v>
      </c>
      <c r="E84" s="460">
        <v>0</v>
      </c>
      <c r="F84" s="460">
        <v>0</v>
      </c>
      <c r="G84" s="460">
        <v>0</v>
      </c>
      <c r="H84" s="468">
        <v>1200000</v>
      </c>
      <c r="I84" s="460">
        <v>0</v>
      </c>
      <c r="J84" s="460">
        <v>0</v>
      </c>
    </row>
    <row r="85" spans="1:10" ht="26.25" customHeight="1">
      <c r="A85" s="493">
        <v>60</v>
      </c>
      <c r="B85" s="534" t="s">
        <v>276</v>
      </c>
      <c r="C85" s="493" t="s">
        <v>1069</v>
      </c>
      <c r="D85" s="479">
        <v>9365.78</v>
      </c>
      <c r="E85" s="468">
        <v>-86379.09</v>
      </c>
      <c r="F85" s="460">
        <v>0</v>
      </c>
      <c r="G85" s="460">
        <v>99042.41</v>
      </c>
      <c r="H85" s="468">
        <v>1214036</v>
      </c>
      <c r="I85" s="460">
        <v>-39925.32</v>
      </c>
      <c r="J85" s="460">
        <v>0</v>
      </c>
    </row>
    <row r="86" spans="1:10" ht="26.25" customHeight="1">
      <c r="A86" s="493">
        <v>61</v>
      </c>
      <c r="B86" s="497" t="s">
        <v>259</v>
      </c>
      <c r="C86" s="493" t="s">
        <v>75</v>
      </c>
      <c r="D86" s="479">
        <v>0</v>
      </c>
      <c r="E86" s="460">
        <v>2251812.73</v>
      </c>
      <c r="F86" s="460">
        <v>0</v>
      </c>
      <c r="G86" s="460">
        <v>0</v>
      </c>
      <c r="H86" s="460">
        <v>3031152.58</v>
      </c>
      <c r="I86" s="468">
        <v>22417252.96</v>
      </c>
      <c r="J86" s="460">
        <v>0</v>
      </c>
    </row>
    <row r="87" spans="1:10" ht="26.25" customHeight="1">
      <c r="A87" s="493">
        <v>62</v>
      </c>
      <c r="B87" s="497" t="s">
        <v>260</v>
      </c>
      <c r="C87" s="493" t="s">
        <v>1069</v>
      </c>
      <c r="D87" s="480">
        <v>1025381.56</v>
      </c>
      <c r="E87" s="468">
        <v>25495176</v>
      </c>
      <c r="F87" s="460">
        <v>0</v>
      </c>
      <c r="G87" s="460">
        <v>0</v>
      </c>
      <c r="H87" s="468">
        <v>6846488.7299999995</v>
      </c>
      <c r="I87" s="460">
        <v>80939023.07</v>
      </c>
      <c r="J87" s="468">
        <v>161632.35</v>
      </c>
    </row>
    <row r="88" spans="1:10" ht="26.25" customHeight="1">
      <c r="A88" s="493">
        <v>63</v>
      </c>
      <c r="B88" s="502" t="s">
        <v>277</v>
      </c>
      <c r="C88" s="493" t="s">
        <v>69</v>
      </c>
      <c r="D88" s="479">
        <v>109167.52</v>
      </c>
      <c r="E88" s="468">
        <v>17485.47</v>
      </c>
      <c r="F88" s="460">
        <v>0</v>
      </c>
      <c r="G88" s="460">
        <v>9084.12</v>
      </c>
      <c r="H88" s="468">
        <v>1083547.89</v>
      </c>
      <c r="I88" s="460">
        <v>0</v>
      </c>
      <c r="J88" s="460">
        <v>104821.8</v>
      </c>
    </row>
    <row r="89" spans="1:10" ht="26.25" customHeight="1">
      <c r="A89" s="493">
        <v>64</v>
      </c>
      <c r="B89" s="502" t="s">
        <v>261</v>
      </c>
      <c r="C89" s="493" t="s">
        <v>1069</v>
      </c>
      <c r="D89" s="479">
        <v>0</v>
      </c>
      <c r="E89" s="468">
        <v>20812243.93</v>
      </c>
      <c r="F89" s="460">
        <v>0</v>
      </c>
      <c r="G89" s="460">
        <v>0</v>
      </c>
      <c r="H89" s="468">
        <v>200000</v>
      </c>
      <c r="I89" s="468">
        <v>96655489.99</v>
      </c>
      <c r="J89" s="460">
        <v>0</v>
      </c>
    </row>
    <row r="90" spans="1:10" ht="26.25" customHeight="1">
      <c r="A90" s="493">
        <v>65</v>
      </c>
      <c r="B90" s="534" t="s">
        <v>262</v>
      </c>
      <c r="C90" s="493" t="s">
        <v>1069</v>
      </c>
      <c r="D90" s="479">
        <v>57374.55</v>
      </c>
      <c r="E90" s="468">
        <v>24294535.21</v>
      </c>
      <c r="F90" s="460">
        <v>0</v>
      </c>
      <c r="G90" s="460">
        <v>0</v>
      </c>
      <c r="H90" s="468">
        <v>355552.8</v>
      </c>
      <c r="I90" s="468">
        <v>117302425.34</v>
      </c>
      <c r="J90" s="460">
        <v>475348.49</v>
      </c>
    </row>
    <row r="91" spans="1:10" ht="26.25" customHeight="1">
      <c r="A91" s="495">
        <v>66</v>
      </c>
      <c r="B91" s="509" t="s">
        <v>263</v>
      </c>
      <c r="C91" s="495" t="s">
        <v>1069</v>
      </c>
      <c r="D91" s="484">
        <v>0</v>
      </c>
      <c r="E91" s="462">
        <v>4501883.56</v>
      </c>
      <c r="F91" s="462">
        <v>0</v>
      </c>
      <c r="G91" s="462">
        <v>154200</v>
      </c>
      <c r="H91" s="469">
        <v>154503.11</v>
      </c>
      <c r="I91" s="462">
        <v>30098737.47</v>
      </c>
      <c r="J91" s="469">
        <v>513096.94</v>
      </c>
    </row>
    <row r="92" spans="1:10" ht="26.25" customHeight="1">
      <c r="A92" s="464"/>
      <c r="B92" s="511"/>
      <c r="C92" s="464"/>
      <c r="D92" s="477"/>
      <c r="E92" s="477"/>
      <c r="F92" s="477"/>
      <c r="G92" s="477"/>
      <c r="H92" s="476"/>
      <c r="I92" s="477"/>
      <c r="J92" s="476"/>
    </row>
    <row r="93" spans="4:10" ht="11.25" customHeight="1">
      <c r="D93" s="19"/>
      <c r="E93" s="19"/>
      <c r="F93" s="19"/>
      <c r="G93" s="19"/>
      <c r="H93" s="19"/>
      <c r="I93" s="19"/>
      <c r="J93" s="19"/>
    </row>
    <row r="94" spans="1:10" ht="26.25" customHeight="1">
      <c r="A94" s="682" t="s">
        <v>1103</v>
      </c>
      <c r="B94" s="682"/>
      <c r="C94" s="682"/>
      <c r="D94" s="682"/>
      <c r="E94" s="682"/>
      <c r="F94" s="682"/>
      <c r="G94" s="682"/>
      <c r="H94" s="682"/>
      <c r="I94" s="682"/>
      <c r="J94" s="682"/>
    </row>
    <row r="95" spans="1:10" ht="26.2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26.25" customHeight="1">
      <c r="A96" s="682" t="s">
        <v>1104</v>
      </c>
      <c r="B96" s="682"/>
      <c r="C96" s="682"/>
      <c r="D96" s="682"/>
      <c r="E96" s="682"/>
      <c r="F96" s="682"/>
      <c r="G96" s="682"/>
      <c r="H96" s="682"/>
      <c r="I96" s="682"/>
      <c r="J96" s="682"/>
    </row>
    <row r="97" spans="1:10" s="20" customFormat="1" ht="26.25" customHeight="1">
      <c r="A97" s="772" t="s">
        <v>265</v>
      </c>
      <c r="B97" s="772"/>
      <c r="C97" s="772"/>
      <c r="D97" s="772"/>
      <c r="E97" s="772"/>
      <c r="F97" s="772"/>
      <c r="G97" s="772"/>
      <c r="H97" s="772"/>
      <c r="I97" s="772"/>
      <c r="J97" s="772"/>
    </row>
    <row r="98" spans="1:10" s="20" customFormat="1" ht="26.25" customHeight="1">
      <c r="A98" s="19"/>
      <c r="B98" s="370"/>
      <c r="C98" s="370"/>
      <c r="D98" s="370"/>
      <c r="E98" s="370"/>
      <c r="F98" s="370"/>
      <c r="G98" s="370"/>
      <c r="H98" s="370"/>
      <c r="I98" s="370"/>
      <c r="J98" s="370"/>
    </row>
    <row r="99" spans="1:9" ht="26.25" customHeight="1">
      <c r="A99" s="19" t="s">
        <v>278</v>
      </c>
      <c r="D99" s="63"/>
      <c r="E99" s="239"/>
      <c r="F99" s="61"/>
      <c r="G99" s="61"/>
      <c r="H99" s="61"/>
      <c r="I99" s="61"/>
    </row>
    <row r="100" spans="4:10" ht="26.25" customHeight="1">
      <c r="D100" s="457"/>
      <c r="E100" s="457"/>
      <c r="J100" s="263" t="s">
        <v>677</v>
      </c>
    </row>
    <row r="101" spans="1:10" ht="26.25" customHeight="1">
      <c r="A101" s="22"/>
      <c r="B101" s="763" t="s">
        <v>1047</v>
      </c>
      <c r="C101" s="22"/>
      <c r="D101" s="23" t="s">
        <v>692</v>
      </c>
      <c r="E101" s="24"/>
      <c r="F101" s="775" t="s">
        <v>693</v>
      </c>
      <c r="G101" s="776"/>
      <c r="H101" s="776"/>
      <c r="I101" s="776"/>
      <c r="J101" s="777"/>
    </row>
    <row r="102" spans="1:10" ht="26.25" customHeight="1">
      <c r="A102" s="26" t="s">
        <v>1050</v>
      </c>
      <c r="B102" s="774"/>
      <c r="C102" s="26" t="s">
        <v>1051</v>
      </c>
      <c r="D102" s="27" t="s">
        <v>1052</v>
      </c>
      <c r="E102" s="27" t="s">
        <v>1053</v>
      </c>
      <c r="F102" s="27" t="s">
        <v>1054</v>
      </c>
      <c r="G102" s="27"/>
      <c r="H102" s="27"/>
      <c r="I102" s="27"/>
      <c r="J102" s="28"/>
    </row>
    <row r="103" spans="1:10" ht="26.25" customHeight="1">
      <c r="A103" s="26" t="s">
        <v>1055</v>
      </c>
      <c r="B103" s="774"/>
      <c r="C103" s="26" t="s">
        <v>1056</v>
      </c>
      <c r="D103" s="27" t="s">
        <v>1057</v>
      </c>
      <c r="E103" s="27" t="s">
        <v>1058</v>
      </c>
      <c r="F103" s="27" t="s">
        <v>1059</v>
      </c>
      <c r="G103" s="27" t="s">
        <v>1060</v>
      </c>
      <c r="H103" s="27" t="s">
        <v>1061</v>
      </c>
      <c r="I103" s="27" t="s">
        <v>1062</v>
      </c>
      <c r="J103" s="27" t="s">
        <v>1063</v>
      </c>
    </row>
    <row r="104" spans="1:10" ht="26.25" customHeight="1">
      <c r="A104" s="39"/>
      <c r="B104" s="657"/>
      <c r="C104" s="26" t="s">
        <v>1064</v>
      </c>
      <c r="D104" s="487" t="s">
        <v>1065</v>
      </c>
      <c r="E104" s="487" t="s">
        <v>1066</v>
      </c>
      <c r="F104" s="487" t="s">
        <v>1067</v>
      </c>
      <c r="G104" s="487"/>
      <c r="H104" s="487"/>
      <c r="I104" s="487"/>
      <c r="J104" s="41"/>
    </row>
    <row r="105" spans="1:10" ht="26.25" customHeight="1">
      <c r="A105" s="513">
        <v>67</v>
      </c>
      <c r="B105" s="514" t="s">
        <v>264</v>
      </c>
      <c r="C105" s="492" t="s">
        <v>1069</v>
      </c>
      <c r="D105" s="460">
        <v>0</v>
      </c>
      <c r="E105" s="460">
        <v>0</v>
      </c>
      <c r="F105" s="460">
        <v>0</v>
      </c>
      <c r="G105" s="460">
        <v>0</v>
      </c>
      <c r="H105" s="468">
        <v>2160000</v>
      </c>
      <c r="I105" s="460">
        <v>0</v>
      </c>
      <c r="J105" s="468">
        <v>42750</v>
      </c>
    </row>
    <row r="106" spans="1:10" ht="26.25" customHeight="1">
      <c r="A106" s="493">
        <v>68</v>
      </c>
      <c r="B106" s="515" t="s">
        <v>266</v>
      </c>
      <c r="C106" s="493" t="s">
        <v>1069</v>
      </c>
      <c r="D106" s="460">
        <v>0</v>
      </c>
      <c r="E106" s="460">
        <v>0</v>
      </c>
      <c r="F106" s="460">
        <v>0</v>
      </c>
      <c r="G106" s="460">
        <v>0</v>
      </c>
      <c r="H106" s="468">
        <v>2496000</v>
      </c>
      <c r="I106" s="460">
        <v>0</v>
      </c>
      <c r="J106" s="460">
        <v>0</v>
      </c>
    </row>
    <row r="107" spans="1:10" ht="26.25" customHeight="1">
      <c r="A107" s="493">
        <v>69</v>
      </c>
      <c r="B107" s="516" t="s">
        <v>267</v>
      </c>
      <c r="C107" s="493" t="s">
        <v>1069</v>
      </c>
      <c r="D107" s="468">
        <v>102752.9</v>
      </c>
      <c r="E107" s="460">
        <v>0</v>
      </c>
      <c r="F107" s="460">
        <v>0</v>
      </c>
      <c r="G107" s="460">
        <v>0</v>
      </c>
      <c r="H107" s="468">
        <v>1680000</v>
      </c>
      <c r="I107" s="460">
        <v>0</v>
      </c>
      <c r="J107" s="460">
        <v>0</v>
      </c>
    </row>
    <row r="108" spans="1:10" ht="26.25" customHeight="1">
      <c r="A108" s="493">
        <v>70</v>
      </c>
      <c r="B108" s="515" t="s">
        <v>268</v>
      </c>
      <c r="C108" s="493" t="s">
        <v>1069</v>
      </c>
      <c r="D108" s="468">
        <v>2534246.53</v>
      </c>
      <c r="E108" s="460">
        <v>0</v>
      </c>
      <c r="F108" s="460">
        <v>0</v>
      </c>
      <c r="G108" s="460">
        <v>0</v>
      </c>
      <c r="H108" s="468">
        <v>9033082.19</v>
      </c>
      <c r="I108" s="460">
        <v>0</v>
      </c>
      <c r="J108" s="460">
        <v>0</v>
      </c>
    </row>
    <row r="109" spans="1:10" ht="26.25" customHeight="1">
      <c r="A109" s="495">
        <v>71</v>
      </c>
      <c r="B109" s="517" t="s">
        <v>269</v>
      </c>
      <c r="C109" s="495" t="s">
        <v>1069</v>
      </c>
      <c r="D109" s="468">
        <v>321</v>
      </c>
      <c r="E109" s="468">
        <v>368272.6</v>
      </c>
      <c r="F109" s="460">
        <v>0</v>
      </c>
      <c r="G109" s="460">
        <v>0</v>
      </c>
      <c r="H109" s="468">
        <v>120202.49</v>
      </c>
      <c r="I109" s="460">
        <v>0</v>
      </c>
      <c r="J109" s="468">
        <v>4069710</v>
      </c>
    </row>
    <row r="110" spans="1:10" ht="26.25" customHeight="1">
      <c r="A110" s="473" t="s">
        <v>694</v>
      </c>
      <c r="C110" s="491"/>
      <c r="D110" s="471">
        <f aca="true" t="shared" si="0" ref="D110:J110">SUM(D9:D109)</f>
        <v>123216435.44999999</v>
      </c>
      <c r="E110" s="471">
        <f t="shared" si="0"/>
        <v>1313403366.59</v>
      </c>
      <c r="F110" s="471">
        <f t="shared" si="0"/>
        <v>81468934.28</v>
      </c>
      <c r="G110" s="471">
        <f t="shared" si="0"/>
        <v>304142334.43000007</v>
      </c>
      <c r="H110" s="471">
        <f t="shared" si="0"/>
        <v>294065570.84000003</v>
      </c>
      <c r="I110" s="471">
        <f t="shared" si="0"/>
        <v>6412798707.130001</v>
      </c>
      <c r="J110" s="471">
        <f t="shared" si="0"/>
        <v>328841035.50000006</v>
      </c>
    </row>
    <row r="111" spans="1:10" ht="26.25" customHeight="1">
      <c r="A111" s="473" t="s">
        <v>695</v>
      </c>
      <c r="C111" s="491"/>
      <c r="D111" s="472"/>
      <c r="E111" s="472"/>
      <c r="F111" s="472"/>
      <c r="G111" s="472"/>
      <c r="H111" s="472"/>
      <c r="I111" s="472"/>
      <c r="J111" s="472"/>
    </row>
    <row r="112" spans="1:10" ht="26.25" customHeight="1">
      <c r="A112" s="474" t="s">
        <v>696</v>
      </c>
      <c r="C112" s="364"/>
      <c r="D112" s="485">
        <v>1918296.6</v>
      </c>
      <c r="E112" s="485">
        <v>430310.68</v>
      </c>
      <c r="F112" s="486">
        <v>0</v>
      </c>
      <c r="G112" s="485">
        <v>657631.35</v>
      </c>
      <c r="H112" s="485">
        <v>7500315.699999999</v>
      </c>
      <c r="I112" s="485">
        <v>810492.95</v>
      </c>
      <c r="J112" s="485">
        <v>1651531.45</v>
      </c>
    </row>
    <row r="113" spans="1:10" ht="26.25" customHeight="1">
      <c r="A113" s="361" t="s">
        <v>697</v>
      </c>
      <c r="B113" s="463"/>
      <c r="C113" s="465"/>
      <c r="D113" s="475">
        <f aca="true" t="shared" si="1" ref="D113:J113">D110+D112</f>
        <v>125134732.04999998</v>
      </c>
      <c r="E113" s="475">
        <f t="shared" si="1"/>
        <v>1313833677.27</v>
      </c>
      <c r="F113" s="475">
        <f t="shared" si="1"/>
        <v>81468934.28</v>
      </c>
      <c r="G113" s="475">
        <f t="shared" si="1"/>
        <v>304799965.7800001</v>
      </c>
      <c r="H113" s="475">
        <f t="shared" si="1"/>
        <v>301565886.54</v>
      </c>
      <c r="I113" s="475">
        <f t="shared" si="1"/>
        <v>6413609200.080001</v>
      </c>
      <c r="J113" s="475">
        <f t="shared" si="1"/>
        <v>330492566.95000005</v>
      </c>
    </row>
    <row r="114" spans="2:3" ht="26.25" customHeight="1">
      <c r="B114" s="268"/>
      <c r="C114" s="464"/>
    </row>
    <row r="115" ht="26.25" customHeight="1">
      <c r="A115" s="19" t="s">
        <v>699</v>
      </c>
    </row>
    <row r="116" ht="26.25" customHeight="1">
      <c r="A116" s="19" t="s">
        <v>93</v>
      </c>
    </row>
    <row r="117" ht="26.25" customHeight="1">
      <c r="A117" s="19" t="s">
        <v>94</v>
      </c>
    </row>
    <row r="118" ht="26.25" customHeight="1">
      <c r="A118" s="19" t="s">
        <v>95</v>
      </c>
    </row>
    <row r="119" ht="26.25" customHeight="1">
      <c r="A119" s="19" t="s">
        <v>96</v>
      </c>
    </row>
    <row r="120" ht="26.25" customHeight="1">
      <c r="A120" s="19" t="s">
        <v>452</v>
      </c>
    </row>
    <row r="121" ht="26.25" customHeight="1">
      <c r="A121" s="19" t="s">
        <v>453</v>
      </c>
    </row>
    <row r="122" ht="26.25" customHeight="1">
      <c r="A122" s="19" t="s">
        <v>454</v>
      </c>
    </row>
    <row r="140" spans="1:9" ht="16.5" customHeight="1">
      <c r="A140" s="19" t="s">
        <v>270</v>
      </c>
      <c r="B140" s="61"/>
      <c r="C140" s="61"/>
      <c r="D140" s="63"/>
      <c r="E140" s="63"/>
      <c r="F140" s="63"/>
      <c r="G140" s="63"/>
      <c r="H140" s="63"/>
      <c r="I140" s="63"/>
    </row>
    <row r="141" spans="1:10" ht="26.25" customHeight="1">
      <c r="A141" s="682" t="s">
        <v>1103</v>
      </c>
      <c r="B141" s="682"/>
      <c r="C141" s="682"/>
      <c r="D141" s="682"/>
      <c r="E141" s="682"/>
      <c r="F141" s="682"/>
      <c r="G141" s="682"/>
      <c r="H141" s="682"/>
      <c r="I141" s="682"/>
      <c r="J141" s="682"/>
    </row>
    <row r="142" spans="1:10" ht="26.25" customHeight="1">
      <c r="A142" s="61"/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3" ht="26.25" customHeight="1">
      <c r="A143" s="63"/>
      <c r="B143" s="61"/>
      <c r="C143" s="61"/>
    </row>
    <row r="144" spans="1:10" ht="26.25" customHeight="1">
      <c r="A144" s="682" t="s">
        <v>1104</v>
      </c>
      <c r="B144" s="682"/>
      <c r="C144" s="682"/>
      <c r="D144" s="682"/>
      <c r="E144" s="682"/>
      <c r="F144" s="682"/>
      <c r="G144" s="682"/>
      <c r="H144" s="682"/>
      <c r="I144" s="682"/>
      <c r="J144" s="682"/>
    </row>
    <row r="145" spans="2:10" ht="26.25" customHeight="1">
      <c r="B145" s="63"/>
      <c r="C145" s="63"/>
      <c r="D145" s="63"/>
      <c r="E145" s="63"/>
      <c r="F145" s="63"/>
      <c r="G145" s="63"/>
      <c r="H145" s="63"/>
      <c r="I145" s="63"/>
      <c r="J145" s="63"/>
    </row>
  </sheetData>
  <mergeCells count="15">
    <mergeCell ref="A141:J141"/>
    <mergeCell ref="A144:J144"/>
    <mergeCell ref="B5:B8"/>
    <mergeCell ref="F5:J5"/>
    <mergeCell ref="F53:J53"/>
    <mergeCell ref="B53:B56"/>
    <mergeCell ref="F101:J101"/>
    <mergeCell ref="B101:B104"/>
    <mergeCell ref="A96:J96"/>
    <mergeCell ref="A94:J94"/>
    <mergeCell ref="A97:J97"/>
    <mergeCell ref="A49:J49"/>
    <mergeCell ref="A48:J48"/>
    <mergeCell ref="A46:J46"/>
    <mergeCell ref="A47:J47"/>
  </mergeCells>
  <printOptions/>
  <pageMargins left="0.5118110236220472" right="0.15748031496062992" top="0.5905511811023623" bottom="0.31496062992125984" header="0.2362204724409449" footer="0.15748031496062992"/>
  <pageSetup horizontalDpi="180" verticalDpi="180" orientation="portrait" paperSize="9" scale="63" r:id="rId1"/>
  <rowBreaks count="2" manualBreakCount="2">
    <brk id="48" max="255" man="1"/>
    <brk id="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1"/>
  <sheetViews>
    <sheetView zoomScale="75" zoomScaleNormal="75" zoomScaleSheetLayoutView="75" workbookViewId="0" topLeftCell="A1">
      <selection activeCell="A1" sqref="A1"/>
    </sheetView>
  </sheetViews>
  <sheetFormatPr defaultColWidth="9.33203125" defaultRowHeight="23.25" customHeight="1"/>
  <cols>
    <col min="1" max="1" width="6.5" style="19" customWidth="1"/>
    <col min="2" max="2" width="27" style="20" customWidth="1"/>
    <col min="3" max="3" width="8.33203125" style="20" customWidth="1"/>
    <col min="4" max="4" width="17.33203125" style="21" customWidth="1"/>
    <col min="5" max="5" width="18.33203125" style="21" customWidth="1"/>
    <col min="6" max="6" width="16.33203125" style="21" customWidth="1"/>
    <col min="7" max="7" width="16.66015625" style="21" customWidth="1"/>
    <col min="8" max="8" width="16.16015625" style="21" customWidth="1"/>
    <col min="9" max="9" width="17.66015625" style="21" customWidth="1"/>
    <col min="10" max="10" width="16.16015625" style="21" customWidth="1"/>
    <col min="11" max="11" width="2.83203125" style="19" customWidth="1"/>
    <col min="12" max="16384" width="9.33203125" style="19" customWidth="1"/>
  </cols>
  <sheetData>
    <row r="1" spans="1:10" ht="26.25" customHeight="1">
      <c r="A1" s="17" t="s">
        <v>1045</v>
      </c>
      <c r="B1" s="18"/>
      <c r="C1" s="18"/>
      <c r="D1" s="18"/>
      <c r="E1" s="18"/>
      <c r="F1" s="18"/>
      <c r="G1" s="18"/>
      <c r="H1" s="18"/>
      <c r="I1" s="18"/>
      <c r="J1" s="18"/>
    </row>
    <row r="2" ht="26.25" customHeight="1"/>
    <row r="3" spans="1:10" ht="26.25" customHeight="1">
      <c r="A3" s="19" t="s">
        <v>1046</v>
      </c>
      <c r="J3" s="538" t="s">
        <v>677</v>
      </c>
    </row>
    <row r="4" spans="1:10" s="20" customFormat="1" ht="26.25" customHeight="1">
      <c r="A4" s="22"/>
      <c r="B4" s="780" t="s">
        <v>1047</v>
      </c>
      <c r="C4" s="22"/>
      <c r="D4" s="23" t="s">
        <v>1048</v>
      </c>
      <c r="E4" s="24"/>
      <c r="F4" s="23" t="s">
        <v>1049</v>
      </c>
      <c r="G4" s="25"/>
      <c r="H4" s="25"/>
      <c r="I4" s="25"/>
      <c r="J4" s="24"/>
    </row>
    <row r="5" spans="1:10" s="20" customFormat="1" ht="26.25" customHeight="1">
      <c r="A5" s="26" t="s">
        <v>1050</v>
      </c>
      <c r="B5" s="781"/>
      <c r="C5" s="26" t="s">
        <v>1051</v>
      </c>
      <c r="D5" s="27" t="s">
        <v>1052</v>
      </c>
      <c r="E5" s="27" t="s">
        <v>1053</v>
      </c>
      <c r="F5" s="27" t="s">
        <v>1054</v>
      </c>
      <c r="G5" s="27"/>
      <c r="H5" s="27"/>
      <c r="I5" s="27"/>
      <c r="J5" s="28"/>
    </row>
    <row r="6" spans="1:10" s="20" customFormat="1" ht="26.25" customHeight="1">
      <c r="A6" s="26" t="s">
        <v>1055</v>
      </c>
      <c r="B6" s="781"/>
      <c r="C6" s="26" t="s">
        <v>1056</v>
      </c>
      <c r="D6" s="27" t="s">
        <v>1057</v>
      </c>
      <c r="E6" s="27" t="s">
        <v>1058</v>
      </c>
      <c r="F6" s="27" t="s">
        <v>1059</v>
      </c>
      <c r="G6" s="27" t="s">
        <v>1060</v>
      </c>
      <c r="H6" s="27" t="s">
        <v>1061</v>
      </c>
      <c r="I6" s="27" t="s">
        <v>1062</v>
      </c>
      <c r="J6" s="27" t="s">
        <v>1063</v>
      </c>
    </row>
    <row r="7" spans="1:10" s="20" customFormat="1" ht="26.25" customHeight="1">
      <c r="A7" s="29"/>
      <c r="B7" s="782"/>
      <c r="C7" s="26" t="s">
        <v>1064</v>
      </c>
      <c r="D7" s="27" t="s">
        <v>1065</v>
      </c>
      <c r="E7" s="27" t="s">
        <v>1066</v>
      </c>
      <c r="F7" s="27" t="s">
        <v>1067</v>
      </c>
      <c r="G7" s="27"/>
      <c r="H7" s="27"/>
      <c r="I7" s="27"/>
      <c r="J7" s="30"/>
    </row>
    <row r="8" spans="1:10" ht="26.25" customHeight="1">
      <c r="A8" s="31">
        <v>1</v>
      </c>
      <c r="B8" s="32" t="s">
        <v>1068</v>
      </c>
      <c r="C8" s="33" t="s">
        <v>1069</v>
      </c>
      <c r="D8" s="34">
        <v>58047.5</v>
      </c>
      <c r="E8" s="34">
        <v>906996.2</v>
      </c>
      <c r="F8" s="34">
        <v>0</v>
      </c>
      <c r="G8" s="34">
        <v>135067</v>
      </c>
      <c r="H8" s="34">
        <v>7883204</v>
      </c>
      <c r="I8" s="34">
        <v>5191960</v>
      </c>
      <c r="J8" s="35">
        <v>0</v>
      </c>
    </row>
    <row r="9" spans="1:10" ht="26.25" customHeight="1">
      <c r="A9" s="31">
        <v>2</v>
      </c>
      <c r="B9" s="32" t="s">
        <v>1070</v>
      </c>
      <c r="C9" s="33" t="s">
        <v>1069</v>
      </c>
      <c r="D9" s="34">
        <v>0</v>
      </c>
      <c r="E9" s="34">
        <v>0</v>
      </c>
      <c r="F9" s="34">
        <v>0</v>
      </c>
      <c r="G9" s="34">
        <v>0</v>
      </c>
      <c r="H9" s="34">
        <v>4324806</v>
      </c>
      <c r="I9" s="34">
        <v>0</v>
      </c>
      <c r="J9" s="35">
        <v>0</v>
      </c>
    </row>
    <row r="10" spans="1:10" ht="26.25" customHeight="1">
      <c r="A10" s="31">
        <v>3</v>
      </c>
      <c r="B10" s="32" t="s">
        <v>1071</v>
      </c>
      <c r="C10" s="33" t="s">
        <v>1069</v>
      </c>
      <c r="D10" s="34">
        <v>5409266.84</v>
      </c>
      <c r="E10" s="34">
        <v>387366727.15</v>
      </c>
      <c r="F10" s="34">
        <v>0</v>
      </c>
      <c r="G10" s="34">
        <v>18284501.1</v>
      </c>
      <c r="H10" s="34">
        <v>7097623.31</v>
      </c>
      <c r="I10" s="34">
        <v>2092057480.29</v>
      </c>
      <c r="J10" s="34">
        <v>6369362.2</v>
      </c>
    </row>
    <row r="11" spans="1:10" ht="26.25" customHeight="1">
      <c r="A11" s="31">
        <v>4</v>
      </c>
      <c r="B11" s="32" t="s">
        <v>1072</v>
      </c>
      <c r="C11" s="33" t="s">
        <v>1069</v>
      </c>
      <c r="D11" s="34">
        <v>1486196.21</v>
      </c>
      <c r="E11" s="34">
        <v>94686808.92</v>
      </c>
      <c r="F11" s="34">
        <v>0</v>
      </c>
      <c r="G11" s="34">
        <v>4763389</v>
      </c>
      <c r="H11" s="34">
        <v>5461380.44</v>
      </c>
      <c r="I11" s="34">
        <v>455750585.31</v>
      </c>
      <c r="J11" s="34">
        <v>5630844.32</v>
      </c>
    </row>
    <row r="12" spans="1:10" ht="26.25" customHeight="1">
      <c r="A12" s="31">
        <v>5</v>
      </c>
      <c r="B12" s="32" t="s">
        <v>1073</v>
      </c>
      <c r="C12" s="33" t="s">
        <v>1069</v>
      </c>
      <c r="D12" s="34">
        <v>691183.11</v>
      </c>
      <c r="E12" s="34">
        <v>3589183.6</v>
      </c>
      <c r="F12" s="34">
        <v>0</v>
      </c>
      <c r="G12" s="34">
        <v>0</v>
      </c>
      <c r="H12" s="34">
        <v>3648883.69</v>
      </c>
      <c r="I12" s="34">
        <v>20120951.96</v>
      </c>
      <c r="J12" s="34">
        <v>2456600</v>
      </c>
    </row>
    <row r="13" spans="1:10" ht="26.25" customHeight="1">
      <c r="A13" s="31">
        <v>6</v>
      </c>
      <c r="B13" s="32" t="s">
        <v>1074</v>
      </c>
      <c r="C13" s="33" t="s">
        <v>1069</v>
      </c>
      <c r="D13" s="34">
        <v>368710.88</v>
      </c>
      <c r="E13" s="34">
        <v>120420596.67</v>
      </c>
      <c r="F13" s="34">
        <v>0</v>
      </c>
      <c r="G13" s="34">
        <v>2783290.13</v>
      </c>
      <c r="H13" s="34">
        <v>1923293.49</v>
      </c>
      <c r="I13" s="34">
        <v>542348850.88</v>
      </c>
      <c r="J13" s="34">
        <v>1939744.19</v>
      </c>
    </row>
    <row r="14" spans="1:10" ht="26.25" customHeight="1">
      <c r="A14" s="31">
        <v>7</v>
      </c>
      <c r="B14" s="32" t="s">
        <v>1075</v>
      </c>
      <c r="C14" s="33" t="s">
        <v>1069</v>
      </c>
      <c r="D14" s="34">
        <v>370205.48</v>
      </c>
      <c r="E14" s="34">
        <v>0</v>
      </c>
      <c r="F14" s="34">
        <v>0</v>
      </c>
      <c r="G14" s="34">
        <v>0</v>
      </c>
      <c r="H14" s="34">
        <v>4423030.81</v>
      </c>
      <c r="I14" s="34">
        <v>0</v>
      </c>
      <c r="J14" s="34">
        <v>0</v>
      </c>
    </row>
    <row r="15" spans="1:10" ht="26.25" customHeight="1">
      <c r="A15" s="31">
        <v>8</v>
      </c>
      <c r="B15" s="32" t="s">
        <v>1076</v>
      </c>
      <c r="C15" s="33" t="s">
        <v>1069</v>
      </c>
      <c r="D15" s="34">
        <v>0</v>
      </c>
      <c r="E15" s="34">
        <v>6385134.86</v>
      </c>
      <c r="F15" s="34">
        <v>0</v>
      </c>
      <c r="G15" s="34">
        <v>0</v>
      </c>
      <c r="H15" s="34">
        <v>917093.46</v>
      </c>
      <c r="I15" s="34">
        <v>0</v>
      </c>
      <c r="J15" s="34">
        <v>75904180.26</v>
      </c>
    </row>
    <row r="16" spans="1:10" ht="26.25" customHeight="1">
      <c r="A16" s="31">
        <v>9</v>
      </c>
      <c r="B16" s="32" t="s">
        <v>1077</v>
      </c>
      <c r="C16" s="33" t="s">
        <v>1069</v>
      </c>
      <c r="D16" s="34">
        <v>1141894.45</v>
      </c>
      <c r="E16" s="34">
        <v>4375587.38</v>
      </c>
      <c r="F16" s="34">
        <v>0</v>
      </c>
      <c r="G16" s="34">
        <v>11442216.45</v>
      </c>
      <c r="H16" s="34">
        <v>4894542.49</v>
      </c>
      <c r="I16" s="34">
        <v>3447742.04</v>
      </c>
      <c r="J16" s="34">
        <v>4343290.11</v>
      </c>
    </row>
    <row r="17" spans="1:10" ht="26.25" customHeight="1">
      <c r="A17" s="31">
        <v>10</v>
      </c>
      <c r="B17" s="32" t="s">
        <v>1078</v>
      </c>
      <c r="C17" s="33" t="s">
        <v>1069</v>
      </c>
      <c r="D17" s="34">
        <v>2215068.51</v>
      </c>
      <c r="E17" s="34">
        <v>160500</v>
      </c>
      <c r="F17" s="34">
        <v>0</v>
      </c>
      <c r="G17" s="34">
        <v>113770.01</v>
      </c>
      <c r="H17" s="34">
        <v>12618158.84</v>
      </c>
      <c r="I17" s="34">
        <v>0</v>
      </c>
      <c r="J17" s="34">
        <v>8639304.86</v>
      </c>
    </row>
    <row r="18" spans="1:10" ht="26.25" customHeight="1">
      <c r="A18" s="36">
        <v>11</v>
      </c>
      <c r="B18" s="22" t="s">
        <v>1079</v>
      </c>
      <c r="C18" s="37" t="s">
        <v>1069</v>
      </c>
      <c r="D18" s="28">
        <v>1808947.19</v>
      </c>
      <c r="E18" s="28">
        <v>3242967.34</v>
      </c>
      <c r="F18" s="28">
        <v>0</v>
      </c>
      <c r="G18" s="28">
        <v>2697974.38</v>
      </c>
      <c r="H18" s="28">
        <v>3391210.16</v>
      </c>
      <c r="I18" s="28">
        <v>17915079.72</v>
      </c>
      <c r="J18" s="30">
        <v>2749198.51</v>
      </c>
    </row>
    <row r="19" spans="1:10" ht="26.25" customHeight="1">
      <c r="A19" s="38"/>
      <c r="B19" s="39" t="s">
        <v>1080</v>
      </c>
      <c r="C19" s="40"/>
      <c r="D19" s="41"/>
      <c r="E19" s="41"/>
      <c r="F19" s="41"/>
      <c r="G19" s="41"/>
      <c r="H19" s="41"/>
      <c r="I19" s="41"/>
      <c r="J19" s="41"/>
    </row>
    <row r="20" spans="1:10" ht="26.25" customHeight="1">
      <c r="A20" s="31">
        <v>12</v>
      </c>
      <c r="B20" s="32" t="s">
        <v>1081</v>
      </c>
      <c r="C20" s="33" t="s">
        <v>1069</v>
      </c>
      <c r="D20" s="34">
        <v>79355.09</v>
      </c>
      <c r="E20" s="34">
        <v>150220.16</v>
      </c>
      <c r="F20" s="34">
        <v>0</v>
      </c>
      <c r="G20" s="34">
        <v>0</v>
      </c>
      <c r="H20" s="34">
        <v>2411377.72</v>
      </c>
      <c r="I20" s="34">
        <v>229595.39</v>
      </c>
      <c r="J20" s="34">
        <v>21627.48</v>
      </c>
    </row>
    <row r="21" spans="1:10" ht="26.25" customHeight="1">
      <c r="A21" s="38">
        <v>13</v>
      </c>
      <c r="B21" s="42" t="s">
        <v>1082</v>
      </c>
      <c r="C21" s="40" t="s">
        <v>1069</v>
      </c>
      <c r="D21" s="41">
        <v>0</v>
      </c>
      <c r="E21" s="43">
        <v>938563.16</v>
      </c>
      <c r="F21" s="41">
        <v>0</v>
      </c>
      <c r="G21" s="30">
        <v>0</v>
      </c>
      <c r="H21" s="43">
        <v>75000</v>
      </c>
      <c r="I21" s="43">
        <v>5140079.49</v>
      </c>
      <c r="J21" s="30">
        <v>0</v>
      </c>
    </row>
    <row r="22" spans="1:10" ht="26.25" customHeight="1">
      <c r="A22" s="31">
        <v>14</v>
      </c>
      <c r="B22" s="44" t="s">
        <v>1083</v>
      </c>
      <c r="C22" s="45" t="s">
        <v>1069</v>
      </c>
      <c r="D22" s="41">
        <v>153923.84</v>
      </c>
      <c r="E22" s="46">
        <v>37373455.93</v>
      </c>
      <c r="F22" s="34">
        <v>0</v>
      </c>
      <c r="G22" s="46">
        <v>243119</v>
      </c>
      <c r="H22" s="46">
        <v>10234138.56</v>
      </c>
      <c r="I22" s="46">
        <v>220612602.36</v>
      </c>
      <c r="J22" s="46">
        <v>2021008.49</v>
      </c>
    </row>
    <row r="23" spans="1:10" ht="26.25" customHeight="1">
      <c r="A23" s="31">
        <v>15</v>
      </c>
      <c r="B23" s="44" t="s">
        <v>1084</v>
      </c>
      <c r="C23" s="45" t="s">
        <v>1069</v>
      </c>
      <c r="D23" s="34">
        <v>0</v>
      </c>
      <c r="E23" s="34">
        <v>0</v>
      </c>
      <c r="F23" s="34">
        <v>0</v>
      </c>
      <c r="G23" s="34">
        <v>0</v>
      </c>
      <c r="H23" s="46">
        <v>1354500</v>
      </c>
      <c r="I23" s="34">
        <v>0</v>
      </c>
      <c r="J23" s="34">
        <v>0</v>
      </c>
    </row>
    <row r="24" spans="1:11" s="51" customFormat="1" ht="24" customHeight="1">
      <c r="A24" s="47">
        <v>16</v>
      </c>
      <c r="B24" s="48" t="s">
        <v>1085</v>
      </c>
      <c r="C24" s="45" t="s">
        <v>1086</v>
      </c>
      <c r="D24" s="34">
        <v>0</v>
      </c>
      <c r="E24" s="49">
        <v>634024.76</v>
      </c>
      <c r="F24" s="34">
        <v>0</v>
      </c>
      <c r="G24" s="34">
        <v>0</v>
      </c>
      <c r="H24" s="49">
        <v>150000</v>
      </c>
      <c r="I24" s="49">
        <v>1463143.5</v>
      </c>
      <c r="J24" s="34">
        <v>0</v>
      </c>
      <c r="K24" s="50"/>
    </row>
    <row r="25" spans="1:10" ht="26.25" customHeight="1">
      <c r="A25" s="31">
        <v>17</v>
      </c>
      <c r="B25" s="44" t="s">
        <v>393</v>
      </c>
      <c r="C25" s="45" t="s">
        <v>1069</v>
      </c>
      <c r="D25" s="34">
        <v>0</v>
      </c>
      <c r="E25" s="34">
        <v>0</v>
      </c>
      <c r="F25" s="34">
        <v>0</v>
      </c>
      <c r="G25" s="34">
        <v>0</v>
      </c>
      <c r="H25" s="46">
        <v>787020</v>
      </c>
      <c r="I25" s="34">
        <v>0</v>
      </c>
      <c r="J25" s="34">
        <v>1374844</v>
      </c>
    </row>
    <row r="26" spans="1:10" ht="26.25" customHeight="1">
      <c r="A26" s="31">
        <v>18</v>
      </c>
      <c r="B26" s="44" t="s">
        <v>1087</v>
      </c>
      <c r="C26" s="45" t="s">
        <v>1069</v>
      </c>
      <c r="D26" s="34">
        <v>292368.43</v>
      </c>
      <c r="E26" s="30">
        <v>0</v>
      </c>
      <c r="F26" s="34">
        <v>0</v>
      </c>
      <c r="G26" s="34">
        <v>0</v>
      </c>
      <c r="H26" s="46">
        <v>2347795.49</v>
      </c>
      <c r="I26" s="34">
        <v>0</v>
      </c>
      <c r="J26" s="46">
        <v>133800</v>
      </c>
    </row>
    <row r="27" spans="1:10" ht="26.25" customHeight="1">
      <c r="A27" s="31">
        <v>19</v>
      </c>
      <c r="B27" s="44" t="s">
        <v>1088</v>
      </c>
      <c r="C27" s="45" t="s">
        <v>1069</v>
      </c>
      <c r="D27" s="34">
        <v>0</v>
      </c>
      <c r="E27" s="46">
        <v>106707703.1</v>
      </c>
      <c r="F27" s="34">
        <v>0</v>
      </c>
      <c r="G27" s="34">
        <v>0</v>
      </c>
      <c r="H27" s="46">
        <v>6138607.29</v>
      </c>
      <c r="I27" s="46">
        <v>529959044.05</v>
      </c>
      <c r="J27" s="46">
        <v>1986774.55</v>
      </c>
    </row>
    <row r="28" spans="1:10" ht="26.25" customHeight="1">
      <c r="A28" s="31">
        <v>20</v>
      </c>
      <c r="B28" s="44" t="s">
        <v>1089</v>
      </c>
      <c r="C28" s="45" t="s">
        <v>1069</v>
      </c>
      <c r="D28" s="34">
        <v>0</v>
      </c>
      <c r="E28" s="34">
        <v>0</v>
      </c>
      <c r="F28" s="34">
        <v>0</v>
      </c>
      <c r="G28" s="34">
        <v>0</v>
      </c>
      <c r="H28" s="46">
        <v>24858240</v>
      </c>
      <c r="I28" s="34">
        <v>0</v>
      </c>
      <c r="J28" s="34">
        <v>0</v>
      </c>
    </row>
    <row r="29" spans="1:10" ht="26.25" customHeight="1">
      <c r="A29" s="31">
        <v>21</v>
      </c>
      <c r="B29" s="32" t="s">
        <v>1090</v>
      </c>
      <c r="C29" s="33" t="s">
        <v>1069</v>
      </c>
      <c r="D29" s="34">
        <v>0</v>
      </c>
      <c r="E29" s="34">
        <v>130063.61</v>
      </c>
      <c r="F29" s="34">
        <v>0</v>
      </c>
      <c r="G29" s="34">
        <v>0</v>
      </c>
      <c r="H29" s="46">
        <v>1044840</v>
      </c>
      <c r="I29" s="34">
        <v>178187.05</v>
      </c>
      <c r="J29" s="34">
        <v>2467.29</v>
      </c>
    </row>
    <row r="30" spans="1:10" ht="26.25" customHeight="1">
      <c r="A30" s="31">
        <v>22</v>
      </c>
      <c r="B30" s="44" t="s">
        <v>1091</v>
      </c>
      <c r="C30" s="45" t="s">
        <v>1069</v>
      </c>
      <c r="D30" s="46">
        <v>19794999.98</v>
      </c>
      <c r="E30" s="34">
        <v>0</v>
      </c>
      <c r="F30" s="34">
        <v>0</v>
      </c>
      <c r="G30" s="34">
        <v>0</v>
      </c>
      <c r="H30" s="34">
        <v>1234436.95</v>
      </c>
      <c r="I30" s="34">
        <v>0</v>
      </c>
      <c r="J30" s="34">
        <v>0</v>
      </c>
    </row>
    <row r="31" spans="1:10" ht="26.25" customHeight="1">
      <c r="A31" s="36">
        <v>23</v>
      </c>
      <c r="B31" s="52" t="s">
        <v>1092</v>
      </c>
      <c r="C31" s="53" t="s">
        <v>1069</v>
      </c>
      <c r="D31" s="54">
        <v>1661996.39</v>
      </c>
      <c r="E31" s="54">
        <v>107217136.73</v>
      </c>
      <c r="F31" s="28">
        <v>0</v>
      </c>
      <c r="G31" s="28">
        <v>0</v>
      </c>
      <c r="H31" s="54">
        <v>6269982.26</v>
      </c>
      <c r="I31" s="54">
        <v>635947885.91</v>
      </c>
      <c r="J31" s="54">
        <v>17147375.92</v>
      </c>
    </row>
    <row r="32" spans="1:10" ht="26.25" customHeight="1">
      <c r="A32" s="38"/>
      <c r="B32" s="39" t="s">
        <v>1093</v>
      </c>
      <c r="C32" s="40"/>
      <c r="D32" s="41"/>
      <c r="E32" s="41"/>
      <c r="F32" s="41"/>
      <c r="G32" s="41"/>
      <c r="H32" s="41"/>
      <c r="I32" s="41"/>
      <c r="J32" s="41"/>
    </row>
    <row r="33" spans="1:10" ht="26.25" customHeight="1">
      <c r="A33" s="38">
        <v>24</v>
      </c>
      <c r="B33" s="29" t="s">
        <v>1094</v>
      </c>
      <c r="C33" s="26" t="s">
        <v>1069</v>
      </c>
      <c r="D33" s="30">
        <v>0</v>
      </c>
      <c r="E33" s="30">
        <v>0</v>
      </c>
      <c r="F33" s="41">
        <v>0</v>
      </c>
      <c r="G33" s="41">
        <v>0</v>
      </c>
      <c r="H33" s="30">
        <v>1994300</v>
      </c>
      <c r="I33" s="30">
        <v>0</v>
      </c>
      <c r="J33" s="30">
        <v>0</v>
      </c>
    </row>
    <row r="34" spans="1:10" s="55" customFormat="1" ht="26.25" customHeight="1">
      <c r="A34" s="38">
        <v>25</v>
      </c>
      <c r="B34" s="32" t="s">
        <v>1095</v>
      </c>
      <c r="C34" s="33" t="s">
        <v>1069</v>
      </c>
      <c r="D34" s="34">
        <v>25746.34</v>
      </c>
      <c r="E34" s="34">
        <v>0</v>
      </c>
      <c r="F34" s="34">
        <v>0</v>
      </c>
      <c r="G34" s="34">
        <v>231663.75</v>
      </c>
      <c r="H34" s="34">
        <v>232500</v>
      </c>
      <c r="I34" s="34">
        <v>0</v>
      </c>
      <c r="J34" s="34">
        <v>11132144</v>
      </c>
    </row>
    <row r="35" spans="1:10" s="55" customFormat="1" ht="26.25" customHeight="1">
      <c r="A35" s="38">
        <v>26</v>
      </c>
      <c r="B35" s="32" t="s">
        <v>1096</v>
      </c>
      <c r="C35" s="33" t="s">
        <v>1086</v>
      </c>
      <c r="D35" s="34">
        <v>0</v>
      </c>
      <c r="E35" s="34">
        <v>0</v>
      </c>
      <c r="F35" s="34">
        <v>0</v>
      </c>
      <c r="G35" s="34">
        <v>0</v>
      </c>
      <c r="H35" s="34">
        <v>1833600</v>
      </c>
      <c r="I35" s="34">
        <v>0</v>
      </c>
      <c r="J35" s="34">
        <v>0</v>
      </c>
    </row>
    <row r="36" spans="1:10" s="55" customFormat="1" ht="26.25" customHeight="1">
      <c r="A36" s="56">
        <v>27</v>
      </c>
      <c r="B36" s="29" t="s">
        <v>1097</v>
      </c>
      <c r="C36" s="26" t="s">
        <v>1069</v>
      </c>
      <c r="D36" s="30">
        <v>4836373</v>
      </c>
      <c r="E36" s="30">
        <v>0</v>
      </c>
      <c r="F36" s="30">
        <v>0</v>
      </c>
      <c r="G36" s="30">
        <v>4835689.5</v>
      </c>
      <c r="H36" s="30">
        <v>0</v>
      </c>
      <c r="I36" s="30">
        <v>0</v>
      </c>
      <c r="J36" s="30">
        <v>1523903.75</v>
      </c>
    </row>
    <row r="37" spans="1:10" s="55" customFormat="1" ht="26.25" customHeight="1">
      <c r="A37" s="38"/>
      <c r="B37" s="39" t="s">
        <v>1098</v>
      </c>
      <c r="C37" s="40"/>
      <c r="D37" s="41"/>
      <c r="E37" s="41"/>
      <c r="F37" s="41"/>
      <c r="G37" s="41"/>
      <c r="H37" s="41"/>
      <c r="I37" s="41"/>
      <c r="J37" s="41"/>
    </row>
    <row r="38" spans="1:10" ht="26.25" customHeight="1">
      <c r="A38" s="56">
        <v>28</v>
      </c>
      <c r="B38" s="29" t="s">
        <v>1099</v>
      </c>
      <c r="C38" s="26" t="s">
        <v>1069</v>
      </c>
      <c r="D38" s="30">
        <v>0</v>
      </c>
      <c r="E38" s="30">
        <v>25173572.62</v>
      </c>
      <c r="F38" s="30">
        <v>0</v>
      </c>
      <c r="G38" s="30">
        <v>0</v>
      </c>
      <c r="H38" s="30">
        <v>60000</v>
      </c>
      <c r="I38" s="30">
        <v>114556424.23</v>
      </c>
      <c r="J38" s="30">
        <v>0</v>
      </c>
    </row>
    <row r="39" spans="1:10" ht="26.25" customHeight="1">
      <c r="A39" s="38"/>
      <c r="B39" s="39" t="s">
        <v>1100</v>
      </c>
      <c r="C39" s="40"/>
      <c r="D39" s="41"/>
      <c r="E39" s="41"/>
      <c r="F39" s="41"/>
      <c r="G39" s="41"/>
      <c r="H39" s="41"/>
      <c r="I39" s="41"/>
      <c r="J39" s="30"/>
    </row>
    <row r="40" spans="1:10" ht="26.25" customHeight="1">
      <c r="A40" s="31">
        <v>29</v>
      </c>
      <c r="B40" s="32" t="s">
        <v>1101</v>
      </c>
      <c r="C40" s="33" t="s">
        <v>1102</v>
      </c>
      <c r="D40" s="34">
        <v>424.66</v>
      </c>
      <c r="E40" s="34">
        <v>2835246.41</v>
      </c>
      <c r="F40" s="34">
        <v>26138138.7</v>
      </c>
      <c r="G40" s="34">
        <v>0</v>
      </c>
      <c r="H40" s="34">
        <v>383218.3</v>
      </c>
      <c r="I40" s="34">
        <v>0</v>
      </c>
      <c r="J40" s="34">
        <v>10233694.1</v>
      </c>
    </row>
    <row r="41" spans="1:9" ht="31.5" customHeight="1">
      <c r="A41" s="57"/>
      <c r="B41" s="58"/>
      <c r="C41" s="59"/>
      <c r="D41" s="60"/>
      <c r="E41" s="60"/>
      <c r="F41" s="60"/>
      <c r="G41" s="60"/>
      <c r="H41" s="60"/>
      <c r="I41" s="60"/>
    </row>
    <row r="42" spans="1:9" ht="26.25" customHeight="1">
      <c r="A42" s="57"/>
      <c r="B42" s="58"/>
      <c r="C42" s="59"/>
      <c r="D42" s="60"/>
      <c r="E42" s="60"/>
      <c r="F42" s="60"/>
      <c r="G42" s="60"/>
      <c r="H42" s="60"/>
      <c r="I42" s="60"/>
    </row>
    <row r="43" spans="1:10" ht="26.25" customHeight="1">
      <c r="A43" s="682" t="s">
        <v>1103</v>
      </c>
      <c r="B43" s="682"/>
      <c r="C43" s="682"/>
      <c r="D43" s="682"/>
      <c r="E43" s="682"/>
      <c r="F43" s="682"/>
      <c r="G43" s="682"/>
      <c r="H43" s="682"/>
      <c r="I43" s="682"/>
      <c r="J43" s="682"/>
    </row>
    <row r="44" spans="1:9" ht="33" customHeight="1">
      <c r="A44" s="63"/>
      <c r="B44" s="64"/>
      <c r="C44" s="64"/>
      <c r="D44" s="64"/>
      <c r="E44" s="64"/>
      <c r="F44" s="64"/>
      <c r="G44" s="64"/>
      <c r="H44" s="64"/>
      <c r="I44" s="64"/>
    </row>
    <row r="45" spans="1:10" ht="26.25" customHeight="1">
      <c r="A45" s="682" t="s">
        <v>1104</v>
      </c>
      <c r="B45" s="682"/>
      <c r="C45" s="682"/>
      <c r="D45" s="682"/>
      <c r="E45" s="682"/>
      <c r="F45" s="682"/>
      <c r="G45" s="682"/>
      <c r="H45" s="682"/>
      <c r="I45" s="682"/>
      <c r="J45" s="682"/>
    </row>
    <row r="46" spans="1:10" ht="24.75" customHeight="1">
      <c r="A46" s="17" t="s">
        <v>1105</v>
      </c>
      <c r="B46" s="18"/>
      <c r="C46" s="18"/>
      <c r="D46" s="18"/>
      <c r="E46" s="18"/>
      <c r="F46" s="18"/>
      <c r="G46" s="18"/>
      <c r="H46" s="18"/>
      <c r="I46" s="18"/>
      <c r="J46" s="18"/>
    </row>
    <row r="47" ht="24.75" customHeight="1">
      <c r="C47" s="64"/>
    </row>
    <row r="48" spans="1:10" ht="24.75" customHeight="1">
      <c r="A48" s="19" t="s">
        <v>38</v>
      </c>
      <c r="J48" s="538" t="s">
        <v>677</v>
      </c>
    </row>
    <row r="49" spans="1:10" s="20" customFormat="1" ht="24.75" customHeight="1">
      <c r="A49" s="22"/>
      <c r="B49" s="780" t="s">
        <v>1047</v>
      </c>
      <c r="C49" s="22"/>
      <c r="D49" s="23" t="s">
        <v>1048</v>
      </c>
      <c r="E49" s="24"/>
      <c r="F49" s="23" t="s">
        <v>1049</v>
      </c>
      <c r="G49" s="25"/>
      <c r="H49" s="25"/>
      <c r="I49" s="25"/>
      <c r="J49" s="24"/>
    </row>
    <row r="50" spans="1:10" s="20" customFormat="1" ht="24.75" customHeight="1">
      <c r="A50" s="26" t="s">
        <v>1050</v>
      </c>
      <c r="B50" s="781"/>
      <c r="C50" s="26" t="s">
        <v>1051</v>
      </c>
      <c r="D50" s="27" t="s">
        <v>1052</v>
      </c>
      <c r="E50" s="27" t="s">
        <v>1053</v>
      </c>
      <c r="F50" s="27" t="s">
        <v>1054</v>
      </c>
      <c r="G50" s="27"/>
      <c r="H50" s="27"/>
      <c r="I50" s="27"/>
      <c r="J50" s="28"/>
    </row>
    <row r="51" spans="1:10" s="20" customFormat="1" ht="24.75" customHeight="1">
      <c r="A51" s="26" t="s">
        <v>1055</v>
      </c>
      <c r="B51" s="781"/>
      <c r="C51" s="26" t="s">
        <v>1056</v>
      </c>
      <c r="D51" s="27" t="s">
        <v>1057</v>
      </c>
      <c r="E51" s="27" t="s">
        <v>1058</v>
      </c>
      <c r="F51" s="27" t="s">
        <v>1059</v>
      </c>
      <c r="G51" s="27" t="s">
        <v>1060</v>
      </c>
      <c r="H51" s="27" t="s">
        <v>1061</v>
      </c>
      <c r="I51" s="27" t="s">
        <v>1062</v>
      </c>
      <c r="J51" s="27" t="s">
        <v>1063</v>
      </c>
    </row>
    <row r="52" spans="1:10" s="20" customFormat="1" ht="24.75" customHeight="1">
      <c r="A52" s="29"/>
      <c r="B52" s="782"/>
      <c r="C52" s="26" t="s">
        <v>1064</v>
      </c>
      <c r="D52" s="27" t="s">
        <v>1065</v>
      </c>
      <c r="E52" s="27" t="s">
        <v>1066</v>
      </c>
      <c r="F52" s="27" t="s">
        <v>1067</v>
      </c>
      <c r="G52" s="27"/>
      <c r="H52" s="27"/>
      <c r="I52" s="27"/>
      <c r="J52" s="41"/>
    </row>
    <row r="53" spans="1:10" ht="26.25" customHeight="1">
      <c r="A53" s="36">
        <v>30</v>
      </c>
      <c r="B53" s="22" t="s">
        <v>39</v>
      </c>
      <c r="C53" s="37" t="s">
        <v>1069</v>
      </c>
      <c r="D53" s="28">
        <v>0</v>
      </c>
      <c r="E53" s="28">
        <v>3243951.1</v>
      </c>
      <c r="F53" s="28">
        <v>83038773.42</v>
      </c>
      <c r="G53" s="28">
        <v>0</v>
      </c>
      <c r="H53" s="28">
        <v>1208135.44</v>
      </c>
      <c r="I53" s="28">
        <v>0</v>
      </c>
      <c r="J53" s="30">
        <v>109390</v>
      </c>
    </row>
    <row r="54" spans="1:10" ht="26.25" customHeight="1">
      <c r="A54" s="38"/>
      <c r="B54" s="39" t="s">
        <v>40</v>
      </c>
      <c r="C54" s="40"/>
      <c r="D54" s="41"/>
      <c r="E54" s="41"/>
      <c r="F54" s="41"/>
      <c r="G54" s="41"/>
      <c r="H54" s="41"/>
      <c r="I54" s="41"/>
      <c r="J54" s="41"/>
    </row>
    <row r="55" spans="1:10" ht="26.25" customHeight="1">
      <c r="A55" s="31">
        <v>31</v>
      </c>
      <c r="B55" s="32" t="s">
        <v>41</v>
      </c>
      <c r="C55" s="33" t="s">
        <v>1086</v>
      </c>
      <c r="D55" s="34">
        <v>3588784.06</v>
      </c>
      <c r="E55" s="34">
        <v>0</v>
      </c>
      <c r="F55" s="34">
        <v>0</v>
      </c>
      <c r="G55" s="34">
        <v>12117459.82</v>
      </c>
      <c r="H55" s="34">
        <v>73188.34</v>
      </c>
      <c r="I55" s="34">
        <v>0</v>
      </c>
      <c r="J55" s="34">
        <v>51781</v>
      </c>
    </row>
    <row r="56" spans="1:10" ht="26.25" customHeight="1">
      <c r="A56" s="31">
        <v>32</v>
      </c>
      <c r="B56" s="32" t="s">
        <v>42</v>
      </c>
      <c r="C56" s="33" t="s">
        <v>1069</v>
      </c>
      <c r="D56" s="34">
        <v>3228210.19</v>
      </c>
      <c r="E56" s="34">
        <v>0</v>
      </c>
      <c r="F56" s="34">
        <v>0</v>
      </c>
      <c r="G56" s="34">
        <v>10814655.51</v>
      </c>
      <c r="H56" s="34">
        <v>88746.73</v>
      </c>
      <c r="I56" s="34">
        <v>0</v>
      </c>
      <c r="J56" s="34">
        <v>1046400</v>
      </c>
    </row>
    <row r="57" spans="1:10" ht="26.25" customHeight="1">
      <c r="A57" s="31">
        <v>33</v>
      </c>
      <c r="B57" s="32" t="s">
        <v>43</v>
      </c>
      <c r="C57" s="33" t="s">
        <v>1069</v>
      </c>
      <c r="D57" s="34">
        <v>4360649.88</v>
      </c>
      <c r="E57" s="34">
        <v>0</v>
      </c>
      <c r="F57" s="34">
        <v>0</v>
      </c>
      <c r="G57" s="34">
        <v>13176168.09</v>
      </c>
      <c r="H57" s="34">
        <v>71483.64</v>
      </c>
      <c r="I57" s="34">
        <v>0</v>
      </c>
      <c r="J57" s="34">
        <v>1442000</v>
      </c>
    </row>
    <row r="58" spans="1:10" ht="26.25" customHeight="1">
      <c r="A58" s="31">
        <v>34</v>
      </c>
      <c r="B58" s="32" t="s">
        <v>44</v>
      </c>
      <c r="C58" s="33" t="s">
        <v>1102</v>
      </c>
      <c r="D58" s="34">
        <v>636.99</v>
      </c>
      <c r="E58" s="34">
        <v>0</v>
      </c>
      <c r="F58" s="34">
        <v>0</v>
      </c>
      <c r="G58" s="34">
        <v>0</v>
      </c>
      <c r="H58" s="34">
        <v>7500.03</v>
      </c>
      <c r="I58" s="34">
        <v>0</v>
      </c>
      <c r="J58" s="34">
        <v>4578906</v>
      </c>
    </row>
    <row r="59" spans="1:10" ht="26.25" customHeight="1">
      <c r="A59" s="31">
        <v>35</v>
      </c>
      <c r="B59" s="32" t="s">
        <v>45</v>
      </c>
      <c r="C59" s="33" t="s">
        <v>1069</v>
      </c>
      <c r="D59" s="34">
        <v>4727.26</v>
      </c>
      <c r="E59" s="34">
        <v>0</v>
      </c>
      <c r="F59" s="34">
        <v>620400</v>
      </c>
      <c r="G59" s="34">
        <v>0</v>
      </c>
      <c r="H59" s="34">
        <v>1721853</v>
      </c>
      <c r="I59" s="34">
        <v>0</v>
      </c>
      <c r="J59" s="34">
        <v>1207850</v>
      </c>
    </row>
    <row r="60" spans="1:10" ht="26.25" customHeight="1">
      <c r="A60" s="31">
        <v>36</v>
      </c>
      <c r="B60" s="32" t="s">
        <v>46</v>
      </c>
      <c r="C60" s="33" t="s">
        <v>1069</v>
      </c>
      <c r="D60" s="34">
        <v>70651099.94</v>
      </c>
      <c r="E60" s="34">
        <v>0</v>
      </c>
      <c r="F60" s="34">
        <v>0</v>
      </c>
      <c r="G60" s="34">
        <v>89091850.19</v>
      </c>
      <c r="H60" s="34">
        <v>0</v>
      </c>
      <c r="I60" s="34">
        <v>0</v>
      </c>
      <c r="J60" s="34">
        <v>33919.03</v>
      </c>
    </row>
    <row r="61" spans="1:10" ht="26.25" customHeight="1">
      <c r="A61" s="31">
        <v>37</v>
      </c>
      <c r="B61" s="32" t="s">
        <v>47</v>
      </c>
      <c r="C61" s="33" t="s">
        <v>1069</v>
      </c>
      <c r="D61" s="34">
        <v>2693896.13</v>
      </c>
      <c r="E61" s="34">
        <v>18829229.93</v>
      </c>
      <c r="F61" s="34">
        <v>0</v>
      </c>
      <c r="G61" s="34">
        <v>29294794.78</v>
      </c>
      <c r="H61" s="34">
        <v>3054463.98</v>
      </c>
      <c r="I61" s="34">
        <v>76478595.24</v>
      </c>
      <c r="J61" s="34">
        <v>42489.8</v>
      </c>
    </row>
    <row r="62" spans="1:10" ht="24.75" customHeight="1">
      <c r="A62" s="36">
        <v>38</v>
      </c>
      <c r="B62" s="65" t="s">
        <v>48</v>
      </c>
      <c r="C62" s="37" t="s">
        <v>1086</v>
      </c>
      <c r="D62" s="28">
        <v>2123.29</v>
      </c>
      <c r="E62" s="28">
        <v>3905435.42</v>
      </c>
      <c r="F62" s="28">
        <v>0</v>
      </c>
      <c r="G62" s="28">
        <v>0</v>
      </c>
      <c r="H62" s="28">
        <v>6144542.66</v>
      </c>
      <c r="I62" s="28">
        <v>0</v>
      </c>
      <c r="J62" s="30">
        <v>26256210.3</v>
      </c>
    </row>
    <row r="63" spans="1:10" ht="24.75" customHeight="1">
      <c r="A63" s="38"/>
      <c r="B63" s="39" t="s">
        <v>49</v>
      </c>
      <c r="C63" s="40"/>
      <c r="D63" s="41"/>
      <c r="E63" s="41"/>
      <c r="F63" s="41"/>
      <c r="G63" s="41"/>
      <c r="H63" s="41"/>
      <c r="I63" s="41"/>
      <c r="J63" s="41"/>
    </row>
    <row r="64" spans="1:10" ht="24.75" customHeight="1">
      <c r="A64" s="38">
        <v>39</v>
      </c>
      <c r="B64" s="39" t="s">
        <v>50</v>
      </c>
      <c r="C64" s="40" t="s">
        <v>1086</v>
      </c>
      <c r="D64" s="41">
        <v>3023.82</v>
      </c>
      <c r="E64" s="41">
        <v>0</v>
      </c>
      <c r="F64" s="41">
        <v>0</v>
      </c>
      <c r="G64" s="41">
        <v>0</v>
      </c>
      <c r="H64" s="41">
        <v>1163704.47</v>
      </c>
      <c r="I64" s="41">
        <v>0</v>
      </c>
      <c r="J64" s="34">
        <v>0</v>
      </c>
    </row>
    <row r="65" spans="1:10" ht="24.75" customHeight="1">
      <c r="A65" s="38">
        <v>40</v>
      </c>
      <c r="B65" s="39" t="s">
        <v>51</v>
      </c>
      <c r="C65" s="40" t="s">
        <v>1086</v>
      </c>
      <c r="D65" s="41">
        <v>15500</v>
      </c>
      <c r="E65" s="41">
        <v>0</v>
      </c>
      <c r="F65" s="41">
        <v>0</v>
      </c>
      <c r="G65" s="41">
        <v>0</v>
      </c>
      <c r="H65" s="41">
        <v>2526186.92</v>
      </c>
      <c r="I65" s="41">
        <v>0</v>
      </c>
      <c r="J65" s="34">
        <v>0</v>
      </c>
    </row>
    <row r="66" spans="1:10" ht="24.75" customHeight="1">
      <c r="A66" s="38">
        <v>41</v>
      </c>
      <c r="B66" s="39" t="s">
        <v>52</v>
      </c>
      <c r="C66" s="40" t="s">
        <v>1069</v>
      </c>
      <c r="D66" s="41">
        <v>0</v>
      </c>
      <c r="E66" s="41">
        <v>0</v>
      </c>
      <c r="F66" s="41">
        <v>0</v>
      </c>
      <c r="G66" s="41">
        <v>141803.55</v>
      </c>
      <c r="H66" s="41">
        <v>55467520</v>
      </c>
      <c r="I66" s="41">
        <v>0</v>
      </c>
      <c r="J66" s="30">
        <v>0</v>
      </c>
    </row>
    <row r="67" spans="1:10" ht="24.75" customHeight="1">
      <c r="A67" s="38">
        <v>42</v>
      </c>
      <c r="B67" s="32" t="s">
        <v>53</v>
      </c>
      <c r="C67" s="33" t="s">
        <v>1069</v>
      </c>
      <c r="D67" s="34">
        <v>2897966.35</v>
      </c>
      <c r="E67" s="34">
        <v>0</v>
      </c>
      <c r="F67" s="34">
        <v>0</v>
      </c>
      <c r="G67" s="34">
        <v>8562312.2</v>
      </c>
      <c r="H67" s="34">
        <v>137397.2</v>
      </c>
      <c r="I67" s="34">
        <v>0</v>
      </c>
      <c r="J67" s="34">
        <v>240000</v>
      </c>
    </row>
    <row r="68" spans="1:10" ht="24.75" customHeight="1">
      <c r="A68" s="38">
        <v>43</v>
      </c>
      <c r="B68" s="32" t="s">
        <v>54</v>
      </c>
      <c r="C68" s="33" t="s">
        <v>1069</v>
      </c>
      <c r="D68" s="34">
        <v>1283938.69</v>
      </c>
      <c r="E68" s="34">
        <v>0</v>
      </c>
      <c r="F68" s="34">
        <v>0</v>
      </c>
      <c r="G68" s="34">
        <v>5591094.26</v>
      </c>
      <c r="H68" s="34">
        <v>120000</v>
      </c>
      <c r="I68" s="34">
        <v>0</v>
      </c>
      <c r="J68" s="34">
        <v>240000</v>
      </c>
    </row>
    <row r="69" spans="1:10" ht="24.75" customHeight="1">
      <c r="A69" s="38">
        <v>44</v>
      </c>
      <c r="B69" s="32" t="s">
        <v>55</v>
      </c>
      <c r="C69" s="33" t="s">
        <v>1102</v>
      </c>
      <c r="D69" s="34">
        <v>1061.64</v>
      </c>
      <c r="E69" s="34">
        <v>12037088.38</v>
      </c>
      <c r="F69" s="34">
        <v>1228453.5</v>
      </c>
      <c r="G69" s="34">
        <v>0</v>
      </c>
      <c r="H69" s="34">
        <v>20060.44</v>
      </c>
      <c r="I69" s="34">
        <v>160000</v>
      </c>
      <c r="J69" s="34">
        <v>49536432.63</v>
      </c>
    </row>
    <row r="70" spans="1:10" ht="24.75" customHeight="1">
      <c r="A70" s="38">
        <v>45</v>
      </c>
      <c r="B70" s="32" t="s">
        <v>56</v>
      </c>
      <c r="C70" s="33" t="s">
        <v>1086</v>
      </c>
      <c r="D70" s="34">
        <v>301278.35</v>
      </c>
      <c r="E70" s="34">
        <v>55513100.76</v>
      </c>
      <c r="F70" s="34">
        <v>0</v>
      </c>
      <c r="G70" s="34">
        <v>218365</v>
      </c>
      <c r="H70" s="34">
        <v>5062859.1</v>
      </c>
      <c r="I70" s="34">
        <v>224177100.78</v>
      </c>
      <c r="J70" s="34">
        <v>25567212.64</v>
      </c>
    </row>
    <row r="71" spans="1:10" ht="24.75" customHeight="1">
      <c r="A71" s="38">
        <v>46</v>
      </c>
      <c r="B71" s="32" t="s">
        <v>57</v>
      </c>
      <c r="C71" s="33" t="s">
        <v>1069</v>
      </c>
      <c r="D71" s="34">
        <v>3252746.79</v>
      </c>
      <c r="E71" s="34">
        <v>0</v>
      </c>
      <c r="F71" s="34">
        <v>0</v>
      </c>
      <c r="G71" s="34">
        <v>11701499.5</v>
      </c>
      <c r="H71" s="34">
        <v>0</v>
      </c>
      <c r="I71" s="34">
        <v>0</v>
      </c>
      <c r="J71" s="34">
        <v>2060333.12</v>
      </c>
    </row>
    <row r="72" spans="1:10" ht="24.75" customHeight="1">
      <c r="A72" s="38">
        <v>47</v>
      </c>
      <c r="B72" s="32" t="s">
        <v>58</v>
      </c>
      <c r="C72" s="33" t="s">
        <v>1069</v>
      </c>
      <c r="D72" s="34">
        <v>3372885.63</v>
      </c>
      <c r="E72" s="34">
        <v>0</v>
      </c>
      <c r="F72" s="34">
        <v>0</v>
      </c>
      <c r="G72" s="34">
        <v>14604146.4</v>
      </c>
      <c r="H72" s="34">
        <v>0</v>
      </c>
      <c r="I72" s="34">
        <v>0</v>
      </c>
      <c r="J72" s="34">
        <v>2675343.6</v>
      </c>
    </row>
    <row r="73" spans="1:10" ht="24.75" customHeight="1">
      <c r="A73" s="38">
        <v>48</v>
      </c>
      <c r="B73" s="32" t="s">
        <v>59</v>
      </c>
      <c r="C73" s="33" t="s">
        <v>1069</v>
      </c>
      <c r="D73" s="34">
        <v>4279434.47</v>
      </c>
      <c r="E73" s="34">
        <v>0</v>
      </c>
      <c r="F73" s="34">
        <v>0</v>
      </c>
      <c r="G73" s="34">
        <v>15023677.8</v>
      </c>
      <c r="H73" s="34">
        <v>0</v>
      </c>
      <c r="I73" s="34">
        <v>0</v>
      </c>
      <c r="J73" s="34">
        <v>802000</v>
      </c>
    </row>
    <row r="74" spans="1:10" ht="24.75" customHeight="1">
      <c r="A74" s="38">
        <v>49</v>
      </c>
      <c r="B74" s="32" t="s">
        <v>60</v>
      </c>
      <c r="C74" s="33" t="s">
        <v>1102</v>
      </c>
      <c r="D74" s="34">
        <v>23506.16</v>
      </c>
      <c r="E74" s="34">
        <v>7369.99</v>
      </c>
      <c r="F74" s="34">
        <v>27000</v>
      </c>
      <c r="G74" s="34">
        <v>0</v>
      </c>
      <c r="H74" s="34">
        <v>280253.97</v>
      </c>
      <c r="I74" s="34">
        <v>0</v>
      </c>
      <c r="J74" s="34">
        <v>1008968.53</v>
      </c>
    </row>
    <row r="75" spans="1:10" ht="24.75" customHeight="1">
      <c r="A75" s="38">
        <v>50</v>
      </c>
      <c r="B75" s="32" t="s">
        <v>61</v>
      </c>
      <c r="C75" s="33" t="s">
        <v>1086</v>
      </c>
      <c r="D75" s="34">
        <v>692472.38</v>
      </c>
      <c r="E75" s="34">
        <v>16945445.19</v>
      </c>
      <c r="F75" s="34">
        <v>0</v>
      </c>
      <c r="G75" s="34">
        <v>24403</v>
      </c>
      <c r="H75" s="34">
        <v>6129530.75</v>
      </c>
      <c r="I75" s="34">
        <v>52544594.68</v>
      </c>
      <c r="J75" s="34">
        <v>400623.97</v>
      </c>
    </row>
    <row r="76" spans="1:10" ht="24.75" customHeight="1">
      <c r="A76" s="38">
        <v>51</v>
      </c>
      <c r="B76" s="32" t="s">
        <v>62</v>
      </c>
      <c r="C76" s="33" t="s">
        <v>1069</v>
      </c>
      <c r="D76" s="34">
        <v>0</v>
      </c>
      <c r="E76" s="34">
        <v>21748515.82</v>
      </c>
      <c r="F76" s="34">
        <v>11430670.62</v>
      </c>
      <c r="G76" s="34">
        <v>0</v>
      </c>
      <c r="H76" s="34">
        <v>1594000</v>
      </c>
      <c r="I76" s="34">
        <v>0</v>
      </c>
      <c r="J76" s="34">
        <v>83684622.89</v>
      </c>
    </row>
    <row r="77" spans="1:10" ht="24.75" customHeight="1">
      <c r="A77" s="38">
        <v>52</v>
      </c>
      <c r="B77" s="32" t="s">
        <v>63</v>
      </c>
      <c r="C77" s="33" t="s">
        <v>1069</v>
      </c>
      <c r="D77" s="34">
        <v>4151798.43</v>
      </c>
      <c r="E77" s="34">
        <v>8586131.11</v>
      </c>
      <c r="F77" s="34">
        <v>355754.17</v>
      </c>
      <c r="G77" s="34">
        <v>783914.42</v>
      </c>
      <c r="H77" s="34">
        <v>2958178.91</v>
      </c>
      <c r="I77" s="34">
        <v>63540395.99</v>
      </c>
      <c r="J77" s="34">
        <v>185954.29</v>
      </c>
    </row>
    <row r="78" spans="1:10" ht="24.75" customHeight="1">
      <c r="A78" s="38">
        <v>53</v>
      </c>
      <c r="B78" s="32" t="s">
        <v>64</v>
      </c>
      <c r="C78" s="33" t="s">
        <v>1069</v>
      </c>
      <c r="D78" s="34">
        <v>0</v>
      </c>
      <c r="E78" s="34">
        <v>146553.62</v>
      </c>
      <c r="F78" s="34">
        <v>88151</v>
      </c>
      <c r="G78" s="34">
        <v>0</v>
      </c>
      <c r="H78" s="34">
        <v>6675000</v>
      </c>
      <c r="I78" s="34">
        <v>297395.5</v>
      </c>
      <c r="J78" s="34">
        <v>1719648.12</v>
      </c>
    </row>
    <row r="79" spans="1:10" ht="24.75" customHeight="1">
      <c r="A79" s="38">
        <v>54</v>
      </c>
      <c r="B79" s="32" t="s">
        <v>65</v>
      </c>
      <c r="C79" s="33" t="s">
        <v>1069</v>
      </c>
      <c r="D79" s="34">
        <v>803.57</v>
      </c>
      <c r="E79" s="34">
        <v>0</v>
      </c>
      <c r="F79" s="34">
        <v>0</v>
      </c>
      <c r="G79" s="34">
        <v>0</v>
      </c>
      <c r="H79" s="34">
        <v>3278531.64</v>
      </c>
      <c r="I79" s="34">
        <v>0</v>
      </c>
      <c r="J79" s="34">
        <v>4738.5</v>
      </c>
    </row>
    <row r="80" spans="1:10" ht="24.75" customHeight="1">
      <c r="A80" s="38">
        <v>55</v>
      </c>
      <c r="B80" s="32" t="s">
        <v>66</v>
      </c>
      <c r="C80" s="33" t="s">
        <v>1069</v>
      </c>
      <c r="D80" s="34">
        <v>0</v>
      </c>
      <c r="E80" s="34">
        <v>195000</v>
      </c>
      <c r="F80" s="34">
        <v>0</v>
      </c>
      <c r="G80" s="34">
        <v>0</v>
      </c>
      <c r="H80" s="34">
        <v>420000</v>
      </c>
      <c r="I80" s="34">
        <v>626720.17</v>
      </c>
      <c r="J80" s="34">
        <v>0</v>
      </c>
    </row>
    <row r="81" spans="1:10" ht="24.75" customHeight="1">
      <c r="A81" s="38">
        <v>56</v>
      </c>
      <c r="B81" s="32" t="s">
        <v>67</v>
      </c>
      <c r="C81" s="33" t="s">
        <v>1069</v>
      </c>
      <c r="D81" s="34">
        <v>0</v>
      </c>
      <c r="E81" s="34">
        <v>0</v>
      </c>
      <c r="F81" s="34">
        <v>0</v>
      </c>
      <c r="G81" s="34">
        <v>0</v>
      </c>
      <c r="H81" s="34">
        <v>3168000</v>
      </c>
      <c r="I81" s="34">
        <v>0</v>
      </c>
      <c r="J81" s="34">
        <v>0</v>
      </c>
    </row>
    <row r="82" spans="1:10" ht="24.75" customHeight="1">
      <c r="A82" s="38">
        <v>57</v>
      </c>
      <c r="B82" s="32" t="s">
        <v>68</v>
      </c>
      <c r="C82" s="33" t="s">
        <v>69</v>
      </c>
      <c r="D82" s="34">
        <v>1450</v>
      </c>
      <c r="E82" s="34">
        <v>0</v>
      </c>
      <c r="F82" s="34">
        <v>0</v>
      </c>
      <c r="G82" s="34">
        <v>0</v>
      </c>
      <c r="H82" s="34">
        <v>1417450</v>
      </c>
      <c r="I82" s="34">
        <v>0</v>
      </c>
      <c r="J82" s="34">
        <v>0</v>
      </c>
    </row>
    <row r="83" spans="1:10" ht="24.75" customHeight="1">
      <c r="A83" s="38">
        <v>58</v>
      </c>
      <c r="B83" s="32" t="s">
        <v>70</v>
      </c>
      <c r="C83" s="33" t="s">
        <v>1069</v>
      </c>
      <c r="D83" s="34">
        <v>975494.78</v>
      </c>
      <c r="E83" s="34">
        <v>54581860.71</v>
      </c>
      <c r="F83" s="34">
        <v>0</v>
      </c>
      <c r="G83" s="34">
        <v>726846</v>
      </c>
      <c r="H83" s="34">
        <v>9042187.42</v>
      </c>
      <c r="I83" s="34">
        <v>351646465.27</v>
      </c>
      <c r="J83" s="34">
        <v>1844869.83</v>
      </c>
    </row>
    <row r="84" spans="1:10" ht="24.75" customHeight="1">
      <c r="A84" s="38">
        <v>59</v>
      </c>
      <c r="B84" s="32" t="s">
        <v>71</v>
      </c>
      <c r="C84" s="33" t="s">
        <v>1069</v>
      </c>
      <c r="D84" s="34">
        <v>86917.37</v>
      </c>
      <c r="E84" s="34">
        <v>0</v>
      </c>
      <c r="F84" s="34">
        <v>18504.67</v>
      </c>
      <c r="G84" s="34">
        <v>1066878.59</v>
      </c>
      <c r="H84" s="34">
        <v>676429</v>
      </c>
      <c r="I84" s="34">
        <v>0</v>
      </c>
      <c r="J84" s="34">
        <v>0</v>
      </c>
    </row>
    <row r="85" spans="1:10" ht="24.75" customHeight="1">
      <c r="A85" s="38">
        <v>60</v>
      </c>
      <c r="B85" s="32" t="s">
        <v>72</v>
      </c>
      <c r="C85" s="33" t="s">
        <v>1102</v>
      </c>
      <c r="D85" s="34">
        <v>0</v>
      </c>
      <c r="E85" s="34">
        <v>0</v>
      </c>
      <c r="F85" s="34">
        <v>0</v>
      </c>
      <c r="G85" s="34">
        <v>0</v>
      </c>
      <c r="H85" s="34">
        <v>1600093.46</v>
      </c>
      <c r="I85" s="34">
        <v>0</v>
      </c>
      <c r="J85" s="34">
        <v>0</v>
      </c>
    </row>
    <row r="86" spans="1:10" ht="24.75" customHeight="1">
      <c r="A86" s="38">
        <v>61</v>
      </c>
      <c r="B86" s="32" t="s">
        <v>73</v>
      </c>
      <c r="C86" s="33" t="s">
        <v>1069</v>
      </c>
      <c r="D86" s="34">
        <v>115911.87</v>
      </c>
      <c r="E86" s="34">
        <v>0</v>
      </c>
      <c r="F86" s="34">
        <v>0</v>
      </c>
      <c r="G86" s="34">
        <v>282787.77</v>
      </c>
      <c r="H86" s="34">
        <v>1216155.84</v>
      </c>
      <c r="I86" s="34">
        <v>0</v>
      </c>
      <c r="J86" s="34">
        <v>0</v>
      </c>
    </row>
    <row r="87" spans="1:10" ht="24.75" customHeight="1">
      <c r="A87" s="38">
        <v>62</v>
      </c>
      <c r="B87" s="32" t="s">
        <v>74</v>
      </c>
      <c r="C87" s="33" t="s">
        <v>75</v>
      </c>
      <c r="D87" s="34">
        <v>0</v>
      </c>
      <c r="E87" s="34">
        <v>3560216.64</v>
      </c>
      <c r="F87" s="34">
        <v>0</v>
      </c>
      <c r="G87" s="34">
        <v>0</v>
      </c>
      <c r="H87" s="34">
        <v>3187500.01</v>
      </c>
      <c r="I87" s="34">
        <v>3327305.27</v>
      </c>
      <c r="J87" s="34">
        <v>0</v>
      </c>
    </row>
    <row r="88" spans="1:10" ht="24.75" customHeight="1">
      <c r="A88" s="38">
        <v>63</v>
      </c>
      <c r="B88" s="32" t="s">
        <v>76</v>
      </c>
      <c r="C88" s="33" t="s">
        <v>1069</v>
      </c>
      <c r="D88" s="34">
        <v>784248.51</v>
      </c>
      <c r="E88" s="34">
        <v>19984286.68</v>
      </c>
      <c r="F88" s="34">
        <v>0</v>
      </c>
      <c r="G88" s="34">
        <v>0</v>
      </c>
      <c r="H88" s="34">
        <v>5785882.44</v>
      </c>
      <c r="I88" s="34">
        <v>64352368.14</v>
      </c>
      <c r="J88" s="34">
        <v>465477.6</v>
      </c>
    </row>
    <row r="89" spans="1:10" ht="14.25" customHeight="1">
      <c r="A89" s="57"/>
      <c r="B89" s="58"/>
      <c r="C89" s="59"/>
      <c r="D89" s="60"/>
      <c r="E89" s="60"/>
      <c r="F89" s="60"/>
      <c r="G89" s="60"/>
      <c r="H89" s="60"/>
      <c r="I89" s="60"/>
      <c r="J89" s="60"/>
    </row>
    <row r="90" spans="1:10" ht="14.25" customHeight="1">
      <c r="A90" s="57"/>
      <c r="B90" s="58"/>
      <c r="C90" s="59"/>
      <c r="D90" s="60"/>
      <c r="E90" s="60"/>
      <c r="F90" s="60"/>
      <c r="G90" s="60"/>
      <c r="H90" s="60"/>
      <c r="I90" s="60"/>
      <c r="J90" s="60"/>
    </row>
    <row r="91" spans="1:10" ht="24.75" customHeight="1">
      <c r="A91" s="682" t="s">
        <v>1103</v>
      </c>
      <c r="B91" s="682"/>
      <c r="C91" s="682"/>
      <c r="D91" s="682"/>
      <c r="E91" s="682"/>
      <c r="F91" s="682"/>
      <c r="G91" s="682"/>
      <c r="H91" s="682"/>
      <c r="I91" s="682"/>
      <c r="J91" s="682"/>
    </row>
    <row r="92" spans="1:9" ht="33" customHeight="1">
      <c r="A92" s="63"/>
      <c r="B92" s="64"/>
      <c r="C92" s="64"/>
      <c r="D92" s="64"/>
      <c r="E92" s="64"/>
      <c r="F92" s="64"/>
      <c r="G92" s="64"/>
      <c r="H92" s="64"/>
      <c r="I92" s="64"/>
    </row>
    <row r="93" spans="1:10" ht="26.25" customHeight="1">
      <c r="A93" s="682" t="s">
        <v>1104</v>
      </c>
      <c r="B93" s="682"/>
      <c r="C93" s="682"/>
      <c r="D93" s="682"/>
      <c r="E93" s="682"/>
      <c r="F93" s="682"/>
      <c r="G93" s="682"/>
      <c r="H93" s="682"/>
      <c r="I93" s="682"/>
      <c r="J93" s="682"/>
    </row>
    <row r="94" spans="1:10" ht="24.75" customHeight="1">
      <c r="A94" s="17" t="s">
        <v>77</v>
      </c>
      <c r="B94" s="18"/>
      <c r="C94" s="18"/>
      <c r="D94" s="18"/>
      <c r="E94" s="18"/>
      <c r="F94" s="18"/>
      <c r="G94" s="18"/>
      <c r="H94" s="18"/>
      <c r="I94" s="18"/>
      <c r="J94" s="18"/>
    </row>
    <row r="95" ht="24.75" customHeight="1">
      <c r="C95" s="64"/>
    </row>
    <row r="96" spans="1:10" ht="24.75" customHeight="1">
      <c r="A96" s="19" t="s">
        <v>38</v>
      </c>
      <c r="J96" s="538" t="s">
        <v>677</v>
      </c>
    </row>
    <row r="97" spans="1:10" s="20" customFormat="1" ht="24.75" customHeight="1">
      <c r="A97" s="22"/>
      <c r="B97" s="780" t="s">
        <v>1047</v>
      </c>
      <c r="C97" s="22"/>
      <c r="D97" s="23" t="s">
        <v>1048</v>
      </c>
      <c r="E97" s="24"/>
      <c r="F97" s="23" t="s">
        <v>1049</v>
      </c>
      <c r="G97" s="25"/>
      <c r="H97" s="25"/>
      <c r="I97" s="25"/>
      <c r="J97" s="24"/>
    </row>
    <row r="98" spans="1:10" s="20" customFormat="1" ht="24.75" customHeight="1">
      <c r="A98" s="26" t="s">
        <v>1050</v>
      </c>
      <c r="B98" s="781"/>
      <c r="C98" s="26" t="s">
        <v>1051</v>
      </c>
      <c r="D98" s="27" t="s">
        <v>1052</v>
      </c>
      <c r="E98" s="27" t="s">
        <v>1053</v>
      </c>
      <c r="F98" s="27" t="s">
        <v>1054</v>
      </c>
      <c r="G98" s="27"/>
      <c r="H98" s="27"/>
      <c r="I98" s="27"/>
      <c r="J98" s="28"/>
    </row>
    <row r="99" spans="1:10" s="20" customFormat="1" ht="24.75" customHeight="1">
      <c r="A99" s="26" t="s">
        <v>1055</v>
      </c>
      <c r="B99" s="781"/>
      <c r="C99" s="26" t="s">
        <v>1056</v>
      </c>
      <c r="D99" s="27" t="s">
        <v>1057</v>
      </c>
      <c r="E99" s="27" t="s">
        <v>1058</v>
      </c>
      <c r="F99" s="27" t="s">
        <v>1059</v>
      </c>
      <c r="G99" s="27" t="s">
        <v>1060</v>
      </c>
      <c r="H99" s="27" t="s">
        <v>1061</v>
      </c>
      <c r="I99" s="27" t="s">
        <v>1062</v>
      </c>
      <c r="J99" s="27" t="s">
        <v>1063</v>
      </c>
    </row>
    <row r="100" spans="1:10" s="20" customFormat="1" ht="24.75" customHeight="1">
      <c r="A100" s="39"/>
      <c r="B100" s="782"/>
      <c r="C100" s="26" t="s">
        <v>1064</v>
      </c>
      <c r="D100" s="27" t="s">
        <v>1065</v>
      </c>
      <c r="E100" s="27" t="s">
        <v>1066</v>
      </c>
      <c r="F100" s="27" t="s">
        <v>1067</v>
      </c>
      <c r="G100" s="27"/>
      <c r="H100" s="27"/>
      <c r="I100" s="27"/>
      <c r="J100" s="41"/>
    </row>
    <row r="101" spans="1:10" ht="24.75" customHeight="1">
      <c r="A101" s="38">
        <v>64</v>
      </c>
      <c r="B101" s="32" t="s">
        <v>78</v>
      </c>
      <c r="C101" s="33" t="s">
        <v>1069</v>
      </c>
      <c r="D101" s="34">
        <v>0</v>
      </c>
      <c r="E101" s="34">
        <v>8504280.78</v>
      </c>
      <c r="F101" s="34">
        <v>0</v>
      </c>
      <c r="G101" s="34">
        <v>0</v>
      </c>
      <c r="H101" s="34">
        <v>700000</v>
      </c>
      <c r="I101" s="34">
        <v>27873713.94</v>
      </c>
      <c r="J101" s="34">
        <v>0</v>
      </c>
    </row>
    <row r="102" spans="1:10" ht="24.75" customHeight="1">
      <c r="A102" s="31">
        <v>65</v>
      </c>
      <c r="B102" s="32" t="s">
        <v>79</v>
      </c>
      <c r="C102" s="33" t="s">
        <v>1069</v>
      </c>
      <c r="D102" s="34">
        <v>52960.98</v>
      </c>
      <c r="E102" s="34">
        <v>19772530.98</v>
      </c>
      <c r="F102" s="34">
        <v>0</v>
      </c>
      <c r="G102" s="34">
        <v>0</v>
      </c>
      <c r="H102" s="34">
        <v>355236.1</v>
      </c>
      <c r="I102" s="34">
        <v>96931333.42</v>
      </c>
      <c r="J102" s="34">
        <v>14939</v>
      </c>
    </row>
    <row r="103" spans="1:10" ht="24.75" customHeight="1">
      <c r="A103" s="31">
        <v>66</v>
      </c>
      <c r="B103" s="32" t="s">
        <v>80</v>
      </c>
      <c r="C103" s="33" t="s">
        <v>1069</v>
      </c>
      <c r="D103" s="34">
        <v>0</v>
      </c>
      <c r="E103" s="34">
        <v>45742.5</v>
      </c>
      <c r="F103" s="34">
        <v>0</v>
      </c>
      <c r="G103" s="34">
        <v>0</v>
      </c>
      <c r="H103" s="34">
        <v>2700000</v>
      </c>
      <c r="I103" s="34">
        <v>0</v>
      </c>
      <c r="J103" s="34">
        <v>0</v>
      </c>
    </row>
    <row r="104" spans="1:10" ht="24.75" customHeight="1">
      <c r="A104" s="31">
        <v>67</v>
      </c>
      <c r="B104" s="32" t="s">
        <v>81</v>
      </c>
      <c r="C104" s="33" t="s">
        <v>1069</v>
      </c>
      <c r="D104" s="34">
        <v>0</v>
      </c>
      <c r="E104" s="34">
        <v>0</v>
      </c>
      <c r="F104" s="34">
        <v>0</v>
      </c>
      <c r="G104" s="34">
        <v>0</v>
      </c>
      <c r="H104" s="34">
        <v>1920000</v>
      </c>
      <c r="I104" s="34">
        <v>0</v>
      </c>
      <c r="J104" s="34">
        <v>0</v>
      </c>
    </row>
    <row r="105" spans="1:10" ht="24.75" customHeight="1">
      <c r="A105" s="31">
        <v>68</v>
      </c>
      <c r="B105" s="32" t="s">
        <v>82</v>
      </c>
      <c r="C105" s="33" t="s">
        <v>1069</v>
      </c>
      <c r="D105" s="34">
        <v>102752.9</v>
      </c>
      <c r="E105" s="34">
        <v>0</v>
      </c>
      <c r="F105" s="34">
        <v>0</v>
      </c>
      <c r="G105" s="34">
        <v>9176229.75</v>
      </c>
      <c r="H105" s="34">
        <v>1440000</v>
      </c>
      <c r="I105" s="34">
        <v>0</v>
      </c>
      <c r="J105" s="34">
        <v>0</v>
      </c>
    </row>
    <row r="106" spans="1:10" ht="24.75" customHeight="1">
      <c r="A106" s="31">
        <v>69</v>
      </c>
      <c r="B106" s="66" t="s">
        <v>83</v>
      </c>
      <c r="C106" s="33" t="s">
        <v>1069</v>
      </c>
      <c r="D106" s="34">
        <v>0</v>
      </c>
      <c r="E106" s="34">
        <v>0</v>
      </c>
      <c r="F106" s="34">
        <v>0</v>
      </c>
      <c r="G106" s="34">
        <v>0</v>
      </c>
      <c r="H106" s="34">
        <v>960000</v>
      </c>
      <c r="I106" s="34">
        <v>373130</v>
      </c>
      <c r="J106" s="34">
        <v>0</v>
      </c>
    </row>
    <row r="107" spans="1:10" ht="24.75" customHeight="1">
      <c r="A107" s="31">
        <v>70</v>
      </c>
      <c r="B107" s="66" t="s">
        <v>84</v>
      </c>
      <c r="C107" s="33" t="s">
        <v>69</v>
      </c>
      <c r="D107" s="34">
        <v>0</v>
      </c>
      <c r="E107" s="34">
        <v>0</v>
      </c>
      <c r="F107" s="34">
        <v>0</v>
      </c>
      <c r="G107" s="34">
        <v>0</v>
      </c>
      <c r="H107" s="34">
        <v>163116.72</v>
      </c>
      <c r="I107" s="34">
        <v>0</v>
      </c>
      <c r="J107" s="34">
        <v>1648972.25</v>
      </c>
    </row>
    <row r="108" spans="1:10" ht="24.75" customHeight="1">
      <c r="A108" s="31">
        <v>71</v>
      </c>
      <c r="B108" s="66" t="s">
        <v>85</v>
      </c>
      <c r="C108" s="33" t="s">
        <v>86</v>
      </c>
      <c r="D108" s="34">
        <v>1093.92</v>
      </c>
      <c r="E108" s="34">
        <v>0</v>
      </c>
      <c r="F108" s="34">
        <v>11000000</v>
      </c>
      <c r="G108" s="34">
        <v>5001.15</v>
      </c>
      <c r="H108" s="34">
        <v>0</v>
      </c>
      <c r="I108" s="34">
        <v>0</v>
      </c>
      <c r="J108" s="34">
        <v>0</v>
      </c>
    </row>
    <row r="109" spans="1:10" ht="24.75" customHeight="1">
      <c r="A109" s="31">
        <v>72</v>
      </c>
      <c r="B109" s="32" t="s">
        <v>87</v>
      </c>
      <c r="C109" s="67" t="s">
        <v>1069</v>
      </c>
      <c r="D109" s="28">
        <v>1207876.67</v>
      </c>
      <c r="E109" s="28">
        <v>0</v>
      </c>
      <c r="F109" s="28">
        <v>0</v>
      </c>
      <c r="G109" s="28">
        <v>0</v>
      </c>
      <c r="H109" s="28">
        <v>8625000.02</v>
      </c>
      <c r="I109" s="34">
        <v>0</v>
      </c>
      <c r="J109" s="34">
        <v>0</v>
      </c>
    </row>
    <row r="110" spans="1:10" ht="24.75" customHeight="1">
      <c r="A110" s="785" t="s">
        <v>88</v>
      </c>
      <c r="B110" s="786"/>
      <c r="C110" s="65"/>
      <c r="D110" s="28">
        <f aca="true" t="shared" si="0" ref="D110:J110">SUM(D8:D40)+SUM(D53:D101)+SUM(D102:D109)</f>
        <v>148529958.92</v>
      </c>
      <c r="E110" s="28">
        <f t="shared" si="0"/>
        <v>1149901228.21</v>
      </c>
      <c r="F110" s="28">
        <f t="shared" si="0"/>
        <v>133945846.08000001</v>
      </c>
      <c r="G110" s="28">
        <f t="shared" si="0"/>
        <v>267934568.1</v>
      </c>
      <c r="H110" s="28">
        <f t="shared" si="0"/>
        <v>259152971.49</v>
      </c>
      <c r="I110" s="28">
        <f t="shared" si="0"/>
        <v>5607248730.58</v>
      </c>
      <c r="J110" s="28">
        <f t="shared" si="0"/>
        <v>360479247.13</v>
      </c>
    </row>
    <row r="111" spans="1:10" ht="24.75" customHeight="1">
      <c r="A111" s="787" t="s">
        <v>89</v>
      </c>
      <c r="B111" s="788"/>
      <c r="C111" s="68"/>
      <c r="D111" s="69"/>
      <c r="E111" s="69"/>
      <c r="F111" s="69"/>
      <c r="G111" s="69"/>
      <c r="H111" s="69"/>
      <c r="I111" s="69"/>
      <c r="J111" s="30"/>
    </row>
    <row r="112" spans="1:10" ht="24.75" customHeight="1">
      <c r="A112" s="783" t="s">
        <v>90</v>
      </c>
      <c r="B112" s="784"/>
      <c r="C112" s="68"/>
      <c r="D112" s="70">
        <v>1734266.29</v>
      </c>
      <c r="E112" s="70">
        <v>384549.51</v>
      </c>
      <c r="F112" s="41">
        <v>0</v>
      </c>
      <c r="G112" s="70">
        <v>640175.71</v>
      </c>
      <c r="H112" s="70">
        <v>5401819.04</v>
      </c>
      <c r="I112" s="70">
        <v>1380206.41</v>
      </c>
      <c r="J112" s="41">
        <v>2445830.49</v>
      </c>
    </row>
    <row r="113" spans="1:10" ht="24.75" customHeight="1" thickBot="1">
      <c r="A113" s="778" t="s">
        <v>91</v>
      </c>
      <c r="B113" s="779"/>
      <c r="C113" s="71"/>
      <c r="D113" s="72">
        <f aca="true" t="shared" si="1" ref="D113:J113">+D110+D112</f>
        <v>150264225.20999998</v>
      </c>
      <c r="E113" s="72">
        <f t="shared" si="1"/>
        <v>1150285777.72</v>
      </c>
      <c r="F113" s="72">
        <f t="shared" si="1"/>
        <v>133945846.08000001</v>
      </c>
      <c r="G113" s="72">
        <f t="shared" si="1"/>
        <v>268574743.81</v>
      </c>
      <c r="H113" s="73">
        <f t="shared" si="1"/>
        <v>264554790.53</v>
      </c>
      <c r="I113" s="72">
        <f t="shared" si="1"/>
        <v>5608628936.99</v>
      </c>
      <c r="J113" s="72">
        <f t="shared" si="1"/>
        <v>362925077.62</v>
      </c>
    </row>
    <row r="114" ht="24.75" customHeight="1" thickTop="1"/>
    <row r="115" ht="24.75" customHeight="1">
      <c r="A115" s="19" t="s">
        <v>92</v>
      </c>
    </row>
    <row r="116" ht="24.75" customHeight="1">
      <c r="A116" s="19" t="s">
        <v>93</v>
      </c>
    </row>
    <row r="117" ht="24.75" customHeight="1">
      <c r="A117" s="19" t="s">
        <v>94</v>
      </c>
    </row>
    <row r="118" ht="24.75" customHeight="1">
      <c r="A118" s="19" t="s">
        <v>95</v>
      </c>
    </row>
    <row r="119" ht="24.75" customHeight="1">
      <c r="A119" s="19" t="s">
        <v>96</v>
      </c>
    </row>
    <row r="120" ht="24.75" customHeight="1">
      <c r="A120" s="19" t="s">
        <v>97</v>
      </c>
    </row>
    <row r="121" ht="24.75" customHeight="1">
      <c r="A121" s="19" t="s">
        <v>98</v>
      </c>
    </row>
    <row r="122" ht="24.75" customHeight="1">
      <c r="A122" s="19" t="s">
        <v>99</v>
      </c>
    </row>
    <row r="123" ht="24.75" customHeight="1">
      <c r="A123" s="19" t="s">
        <v>100</v>
      </c>
    </row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spans="1:10" ht="24.75" customHeight="1">
      <c r="A138" s="682" t="s">
        <v>1103</v>
      </c>
      <c r="B138" s="682"/>
      <c r="C138" s="682"/>
      <c r="D138" s="682"/>
      <c r="E138" s="682"/>
      <c r="F138" s="682"/>
      <c r="G138" s="682"/>
      <c r="H138" s="682"/>
      <c r="I138" s="682"/>
      <c r="J138" s="682"/>
    </row>
    <row r="139" spans="1:9" ht="24.75" customHeight="1">
      <c r="A139" s="61"/>
      <c r="B139" s="62"/>
      <c r="C139" s="62"/>
      <c r="D139" s="62"/>
      <c r="E139" s="62"/>
      <c r="F139" s="62"/>
      <c r="G139" s="62"/>
      <c r="H139" s="62"/>
      <c r="I139" s="62"/>
    </row>
    <row r="140" spans="1:9" ht="24.75" customHeight="1">
      <c r="A140" s="63"/>
      <c r="B140" s="64"/>
      <c r="C140" s="64"/>
      <c r="D140" s="64"/>
      <c r="E140" s="64"/>
      <c r="F140" s="64"/>
      <c r="G140" s="64"/>
      <c r="H140" s="64"/>
      <c r="I140" s="64"/>
    </row>
    <row r="141" spans="1:10" ht="24.75" customHeight="1">
      <c r="A141" s="682" t="s">
        <v>1104</v>
      </c>
      <c r="B141" s="682"/>
      <c r="C141" s="682"/>
      <c r="D141" s="682"/>
      <c r="E141" s="682"/>
      <c r="F141" s="682"/>
      <c r="G141" s="682"/>
      <c r="H141" s="682"/>
      <c r="I141" s="682"/>
      <c r="J141" s="682"/>
    </row>
  </sheetData>
  <mergeCells count="13">
    <mergeCell ref="B49:B52"/>
    <mergeCell ref="B4:B7"/>
    <mergeCell ref="A110:B110"/>
    <mergeCell ref="A111:B111"/>
    <mergeCell ref="A43:J43"/>
    <mergeCell ref="A45:J45"/>
    <mergeCell ref="A91:J91"/>
    <mergeCell ref="A93:J93"/>
    <mergeCell ref="A138:J138"/>
    <mergeCell ref="A141:J141"/>
    <mergeCell ref="A113:B113"/>
    <mergeCell ref="B97:B100"/>
    <mergeCell ref="A112:B112"/>
  </mergeCells>
  <printOptions/>
  <pageMargins left="0.52" right="0.15748031496062992" top="0.59" bottom="0.32" header="0.2362204724409449" footer="0.15748031496062992"/>
  <pageSetup horizontalDpi="180" verticalDpi="180" orientation="portrait" paperSize="9" scale="68" r:id="rId1"/>
  <rowBreaks count="2" manualBreakCount="2">
    <brk id="45" max="255" man="1"/>
    <brk id="9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3" sqref="A13:A16"/>
    </sheetView>
  </sheetViews>
  <sheetFormatPr defaultColWidth="9.33203125" defaultRowHeight="21"/>
  <cols>
    <col min="1" max="1" width="21.5" style="122" customWidth="1"/>
    <col min="2" max="2" width="15" style="122" customWidth="1"/>
    <col min="3" max="3" width="16.33203125" style="122" customWidth="1"/>
    <col min="4" max="4" width="17" style="122" customWidth="1"/>
    <col min="5" max="5" width="18" style="122" customWidth="1"/>
    <col min="6" max="7" width="5" style="122" customWidth="1"/>
    <col min="8" max="8" width="18" style="122" bestFit="1" customWidth="1"/>
    <col min="9" max="9" width="4.5" style="122" customWidth="1"/>
    <col min="10" max="16384" width="9.33203125" style="122" customWidth="1"/>
  </cols>
  <sheetData>
    <row r="1" spans="1:8" ht="24.75" customHeight="1">
      <c r="A1" s="681" t="s">
        <v>978</v>
      </c>
      <c r="B1" s="681"/>
      <c r="C1" s="681"/>
      <c r="D1" s="681"/>
      <c r="E1" s="681"/>
      <c r="F1" s="681"/>
      <c r="G1" s="681"/>
      <c r="H1" s="681"/>
    </row>
    <row r="2" spans="1:8" ht="24.75" customHeight="1">
      <c r="A2" s="239"/>
      <c r="B2" s="239"/>
      <c r="C2" s="239"/>
      <c r="D2" s="239"/>
      <c r="E2" s="239"/>
      <c r="F2" s="239"/>
      <c r="G2" s="239"/>
      <c r="H2" s="239"/>
    </row>
    <row r="3" ht="24.75" customHeight="1">
      <c r="A3" s="122" t="s">
        <v>882</v>
      </c>
    </row>
    <row r="4" ht="24.75" customHeight="1">
      <c r="A4" s="122" t="s">
        <v>883</v>
      </c>
    </row>
    <row r="5" ht="24.75" customHeight="1">
      <c r="A5" s="122" t="s">
        <v>884</v>
      </c>
    </row>
    <row r="6" ht="24.75" customHeight="1">
      <c r="A6" s="122" t="s">
        <v>880</v>
      </c>
    </row>
    <row r="7" ht="24.75" customHeight="1">
      <c r="A7" s="122" t="s">
        <v>782</v>
      </c>
    </row>
    <row r="8" ht="24.75" customHeight="1">
      <c r="A8" s="122" t="s">
        <v>783</v>
      </c>
    </row>
    <row r="9" ht="24.75" customHeight="1">
      <c r="A9" s="122" t="s">
        <v>784</v>
      </c>
    </row>
    <row r="10" ht="24.75" customHeight="1">
      <c r="A10" s="122" t="s">
        <v>886</v>
      </c>
    </row>
    <row r="11" ht="24.75" customHeight="1">
      <c r="A11" s="122" t="s">
        <v>885</v>
      </c>
    </row>
    <row r="12" ht="12.75" customHeight="1"/>
    <row r="13" spans="1:8" ht="24.75" customHeight="1">
      <c r="A13" s="763" t="s">
        <v>109</v>
      </c>
      <c r="B13" s="36" t="s">
        <v>1006</v>
      </c>
      <c r="C13" s="660" t="s">
        <v>1007</v>
      </c>
      <c r="D13" s="661"/>
      <c r="E13" s="660" t="s">
        <v>1008</v>
      </c>
      <c r="F13" s="739"/>
      <c r="G13" s="739"/>
      <c r="H13" s="661"/>
    </row>
    <row r="14" spans="1:8" ht="24.75" customHeight="1">
      <c r="A14" s="774"/>
      <c r="B14" s="56" t="s">
        <v>1009</v>
      </c>
      <c r="C14" s="797"/>
      <c r="D14" s="798"/>
      <c r="E14" s="664"/>
      <c r="F14" s="740"/>
      <c r="G14" s="740"/>
      <c r="H14" s="665"/>
    </row>
    <row r="15" spans="1:8" ht="24.75" customHeight="1">
      <c r="A15" s="774"/>
      <c r="B15" s="56" t="s">
        <v>1010</v>
      </c>
      <c r="C15" s="801" t="s">
        <v>653</v>
      </c>
      <c r="D15" s="803" t="s">
        <v>640</v>
      </c>
      <c r="E15" s="793" t="s">
        <v>653</v>
      </c>
      <c r="F15" s="794"/>
      <c r="G15" s="795" t="s">
        <v>640</v>
      </c>
      <c r="H15" s="796"/>
    </row>
    <row r="16" spans="1:8" ht="24.75" customHeight="1">
      <c r="A16" s="657"/>
      <c r="B16" s="38"/>
      <c r="C16" s="802"/>
      <c r="D16" s="804"/>
      <c r="E16" s="791" t="s">
        <v>881</v>
      </c>
      <c r="F16" s="792"/>
      <c r="G16" s="789" t="s">
        <v>21</v>
      </c>
      <c r="H16" s="790"/>
    </row>
    <row r="17" spans="1:8" ht="24.75" customHeight="1">
      <c r="A17" s="357" t="s">
        <v>1011</v>
      </c>
      <c r="B17" s="36">
        <v>0.25</v>
      </c>
      <c r="C17" s="358">
        <v>10</v>
      </c>
      <c r="D17" s="36">
        <v>10</v>
      </c>
      <c r="E17" s="805" t="s">
        <v>350</v>
      </c>
      <c r="F17" s="806"/>
      <c r="G17" s="811">
        <v>181.205</v>
      </c>
      <c r="H17" s="812"/>
    </row>
    <row r="18" spans="1:8" ht="24.75" customHeight="1">
      <c r="A18" s="359" t="s">
        <v>349</v>
      </c>
      <c r="B18" s="360" t="s">
        <v>348</v>
      </c>
      <c r="C18" s="360">
        <v>10</v>
      </c>
      <c r="D18" s="56">
        <v>14</v>
      </c>
      <c r="E18" s="807" t="s">
        <v>752</v>
      </c>
      <c r="F18" s="808"/>
      <c r="G18" s="799">
        <v>295.183</v>
      </c>
      <c r="H18" s="800"/>
    </row>
    <row r="19" spans="1:8" ht="24.75" customHeight="1" thickBot="1">
      <c r="A19" s="361" t="s">
        <v>684</v>
      </c>
      <c r="B19" s="280"/>
      <c r="C19" s="362">
        <v>20</v>
      </c>
      <c r="D19" s="363">
        <f>SUM(D17:D18)</f>
        <v>24</v>
      </c>
      <c r="E19" s="809" t="s">
        <v>753</v>
      </c>
      <c r="F19" s="810"/>
      <c r="G19" s="813">
        <v>476.388</v>
      </c>
      <c r="H19" s="814"/>
    </row>
    <row r="20" spans="5:6" ht="10.5" customHeight="1" thickTop="1">
      <c r="E20" s="124"/>
      <c r="F20" s="124"/>
    </row>
    <row r="21" spans="1:6" ht="24.75" customHeight="1">
      <c r="A21" s="122" t="s">
        <v>351</v>
      </c>
      <c r="B21" s="243" t="s">
        <v>352</v>
      </c>
      <c r="E21" s="124"/>
      <c r="F21" s="124"/>
    </row>
    <row r="22" ht="24.75" customHeight="1">
      <c r="A22" s="122" t="s">
        <v>479</v>
      </c>
    </row>
    <row r="23" ht="24.75" customHeight="1">
      <c r="A23" s="122" t="s">
        <v>559</v>
      </c>
    </row>
    <row r="24" ht="24.75" customHeight="1">
      <c r="B24" s="243" t="s">
        <v>714</v>
      </c>
    </row>
    <row r="25" ht="24.75" customHeight="1">
      <c r="A25" s="122" t="s">
        <v>715</v>
      </c>
    </row>
    <row r="26" ht="13.5" customHeight="1"/>
    <row r="27" ht="24.75" customHeight="1">
      <c r="A27" s="241" t="s">
        <v>713</v>
      </c>
    </row>
    <row r="28" ht="24.75" customHeight="1">
      <c r="A28" s="122" t="s">
        <v>480</v>
      </c>
    </row>
    <row r="29" spans="1:8" ht="24.75" customHeight="1">
      <c r="A29" s="122" t="s">
        <v>481</v>
      </c>
      <c r="B29" s="243"/>
      <c r="C29" s="268"/>
      <c r="E29" s="273"/>
      <c r="F29" s="63"/>
      <c r="G29" s="63"/>
      <c r="H29" s="123"/>
    </row>
    <row r="30" spans="3:8" ht="24.75" customHeight="1">
      <c r="C30" s="268"/>
      <c r="E30" s="273"/>
      <c r="F30" s="263"/>
      <c r="G30" s="263"/>
      <c r="H30" s="123"/>
    </row>
    <row r="31" spans="3:8" ht="24.75" customHeight="1">
      <c r="C31" s="268"/>
      <c r="E31" s="273"/>
      <c r="F31" s="63"/>
      <c r="G31" s="63"/>
      <c r="H31" s="123"/>
    </row>
    <row r="32" spans="3:8" ht="24.75" customHeight="1">
      <c r="C32" s="268"/>
      <c r="E32" s="525"/>
      <c r="F32" s="63"/>
      <c r="G32" s="63"/>
      <c r="H32" s="477"/>
    </row>
    <row r="33" ht="6.75" customHeight="1"/>
    <row r="34" spans="1:8" ht="24.75" customHeight="1">
      <c r="A34" s="682" t="s">
        <v>1103</v>
      </c>
      <c r="B34" s="682"/>
      <c r="C34" s="682"/>
      <c r="D34" s="682"/>
      <c r="E34" s="682"/>
      <c r="F34" s="682"/>
      <c r="G34" s="682"/>
      <c r="H34" s="682"/>
    </row>
    <row r="35" spans="1:6" ht="23.25">
      <c r="A35" s="19"/>
      <c r="B35" s="273"/>
      <c r="C35" s="273"/>
      <c r="D35" s="273"/>
      <c r="E35" s="273"/>
      <c r="F35" s="273"/>
    </row>
    <row r="36" spans="1:8" ht="23.25">
      <c r="A36" s="682" t="s">
        <v>809</v>
      </c>
      <c r="B36" s="682"/>
      <c r="C36" s="682"/>
      <c r="D36" s="682"/>
      <c r="E36" s="682"/>
      <c r="F36" s="682"/>
      <c r="G36" s="682"/>
      <c r="H36" s="682"/>
    </row>
  </sheetData>
  <mergeCells count="18">
    <mergeCell ref="A34:H34"/>
    <mergeCell ref="G18:H18"/>
    <mergeCell ref="A36:H36"/>
    <mergeCell ref="C15:C16"/>
    <mergeCell ref="D15:D16"/>
    <mergeCell ref="E17:F17"/>
    <mergeCell ref="E18:F18"/>
    <mergeCell ref="E19:F19"/>
    <mergeCell ref="G17:H17"/>
    <mergeCell ref="G19:H19"/>
    <mergeCell ref="G16:H16"/>
    <mergeCell ref="E16:F16"/>
    <mergeCell ref="A1:H1"/>
    <mergeCell ref="E13:H14"/>
    <mergeCell ref="E15:F15"/>
    <mergeCell ref="G15:H15"/>
    <mergeCell ref="C13:D14"/>
    <mergeCell ref="A13:A16"/>
  </mergeCells>
  <printOptions/>
  <pageMargins left="0.63" right="0.2362204724409449" top="0.66" bottom="0.4330708661417323" header="0.31" footer="0.31496062992125984"/>
  <pageSetup horizontalDpi="180" verticalDpi="18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A64" sqref="A64"/>
    </sheetView>
  </sheetViews>
  <sheetFormatPr defaultColWidth="9.33203125" defaultRowHeight="21"/>
  <cols>
    <col min="4" max="4" width="7.83203125" style="0" customWidth="1"/>
    <col min="5" max="5" width="16.83203125" style="0" customWidth="1"/>
    <col min="6" max="6" width="1.83203125" style="0" customWidth="1"/>
    <col min="7" max="7" width="16.83203125" style="0" customWidth="1"/>
    <col min="8" max="8" width="5.16015625" style="0" bestFit="1" customWidth="1"/>
    <col min="9" max="9" width="16.83203125" style="0" customWidth="1"/>
    <col min="10" max="10" width="2" style="0" customWidth="1"/>
    <col min="11" max="11" width="18.66015625" style="0" customWidth="1"/>
    <col min="12" max="12" width="8.83203125" style="0" customWidth="1"/>
  </cols>
  <sheetData>
    <row r="1" spans="1:11" s="122" customFormat="1" ht="24.75" customHeight="1">
      <c r="A1" s="681" t="s">
        <v>1012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</row>
    <row r="2" s="122" customFormat="1" ht="24.75" customHeight="1"/>
    <row r="3" s="122" customFormat="1" ht="24.75" customHeight="1">
      <c r="A3" s="241" t="s">
        <v>1013</v>
      </c>
    </row>
    <row r="4" spans="1:6" s="122" customFormat="1" ht="24.75" customHeight="1">
      <c r="A4" s="122" t="s">
        <v>23</v>
      </c>
      <c r="F4" s="240"/>
    </row>
    <row r="5" s="122" customFormat="1" ht="24.75" customHeight="1">
      <c r="A5" s="122" t="s">
        <v>1014</v>
      </c>
    </row>
    <row r="6" s="122" customFormat="1" ht="24.75" customHeight="1">
      <c r="A6" s="122" t="s">
        <v>22</v>
      </c>
    </row>
    <row r="7" s="122" customFormat="1" ht="24.75" customHeight="1">
      <c r="A7" s="122" t="s">
        <v>1020</v>
      </c>
    </row>
    <row r="8" s="122" customFormat="1" ht="24.75" customHeight="1">
      <c r="A8" s="122" t="s">
        <v>25</v>
      </c>
    </row>
    <row r="9" s="122" customFormat="1" ht="24.75" customHeight="1">
      <c r="A9" s="122" t="s">
        <v>24</v>
      </c>
    </row>
    <row r="10" s="122" customFormat="1" ht="24.75" customHeight="1">
      <c r="A10" s="122" t="s">
        <v>1021</v>
      </c>
    </row>
    <row r="11" s="122" customFormat="1" ht="24.75" customHeight="1">
      <c r="A11" s="122" t="s">
        <v>1022</v>
      </c>
    </row>
    <row r="12" s="122" customFormat="1" ht="24.75" customHeight="1">
      <c r="A12" s="122" t="s">
        <v>1023</v>
      </c>
    </row>
    <row r="13" s="122" customFormat="1" ht="24.75" customHeight="1">
      <c r="A13" s="122" t="s">
        <v>1024</v>
      </c>
    </row>
    <row r="14" s="122" customFormat="1" ht="24.75" customHeight="1">
      <c r="A14" s="122" t="s">
        <v>26</v>
      </c>
    </row>
    <row r="15" s="122" customFormat="1" ht="24.75" customHeight="1">
      <c r="A15" s="122" t="s">
        <v>1025</v>
      </c>
    </row>
    <row r="16" s="122" customFormat="1" ht="24.75" customHeight="1">
      <c r="A16" s="122" t="s">
        <v>887</v>
      </c>
    </row>
    <row r="17" s="122" customFormat="1" ht="24.75" customHeight="1">
      <c r="A17" s="122" t="s">
        <v>1026</v>
      </c>
    </row>
    <row r="18" s="122" customFormat="1" ht="24.75" customHeight="1">
      <c r="A18" s="122" t="s">
        <v>1027</v>
      </c>
    </row>
    <row r="19" s="122" customFormat="1" ht="24.75" customHeight="1">
      <c r="A19" s="122" t="s">
        <v>27</v>
      </c>
    </row>
    <row r="20" s="122" customFormat="1" ht="24.75" customHeight="1">
      <c r="A20" s="122" t="s">
        <v>28</v>
      </c>
    </row>
    <row r="21" s="122" customFormat="1" ht="24.75" customHeight="1">
      <c r="A21" s="122" t="s">
        <v>29</v>
      </c>
    </row>
    <row r="22" s="122" customFormat="1" ht="24.75" customHeight="1">
      <c r="A22" s="122" t="s">
        <v>1028</v>
      </c>
    </row>
    <row r="23" s="122" customFormat="1" ht="24.75" customHeight="1">
      <c r="A23" s="122" t="s">
        <v>30</v>
      </c>
    </row>
    <row r="24" s="122" customFormat="1" ht="24.75" customHeight="1">
      <c r="A24" s="122" t="s">
        <v>1029</v>
      </c>
    </row>
    <row r="25" s="122" customFormat="1" ht="24.75" customHeight="1">
      <c r="A25" s="122" t="s">
        <v>31</v>
      </c>
    </row>
    <row r="26" s="122" customFormat="1" ht="24.75" customHeight="1">
      <c r="A26" s="122" t="s">
        <v>1030</v>
      </c>
    </row>
    <row r="27" s="122" customFormat="1" ht="25.5" customHeight="1">
      <c r="A27" s="122" t="s">
        <v>32</v>
      </c>
    </row>
    <row r="28" s="122" customFormat="1" ht="25.5" customHeight="1">
      <c r="A28" s="122" t="s">
        <v>1031</v>
      </c>
    </row>
    <row r="29" s="122" customFormat="1" ht="25.5" customHeight="1"/>
    <row r="30" s="122" customFormat="1" ht="20.25" customHeight="1"/>
    <row r="31" s="122" customFormat="1" ht="15.75" customHeight="1"/>
    <row r="32" spans="1:11" s="122" customFormat="1" ht="24.75" customHeight="1">
      <c r="A32" s="682" t="s">
        <v>1103</v>
      </c>
      <c r="B32" s="682"/>
      <c r="C32" s="682"/>
      <c r="D32" s="682"/>
      <c r="E32" s="682"/>
      <c r="F32" s="682"/>
      <c r="G32" s="682"/>
      <c r="H32" s="682"/>
      <c r="I32" s="682"/>
      <c r="J32" s="682"/>
      <c r="K32" s="682"/>
    </row>
    <row r="33" spans="1:7" s="122" customFormat="1" ht="24.75" customHeight="1">
      <c r="A33" s="19"/>
      <c r="B33" s="273"/>
      <c r="C33" s="273"/>
      <c r="D33" s="273"/>
      <c r="E33" s="273"/>
      <c r="F33" s="273"/>
      <c r="G33" s="273"/>
    </row>
    <row r="34" spans="1:11" s="122" customFormat="1" ht="24.75" customHeight="1">
      <c r="A34" s="682" t="s">
        <v>809</v>
      </c>
      <c r="B34" s="682"/>
      <c r="C34" s="682"/>
      <c r="D34" s="682"/>
      <c r="E34" s="682"/>
      <c r="F34" s="682"/>
      <c r="G34" s="682"/>
      <c r="H34" s="682"/>
      <c r="I34" s="682"/>
      <c r="J34" s="682"/>
      <c r="K34" s="682"/>
    </row>
    <row r="35" spans="1:11" s="122" customFormat="1" ht="23.25" customHeight="1">
      <c r="A35" s="681" t="s">
        <v>1032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</row>
    <row r="36" s="122" customFormat="1" ht="17.25" customHeight="1"/>
    <row r="37" s="122" customFormat="1" ht="23.25" customHeight="1">
      <c r="A37" s="122" t="s">
        <v>37</v>
      </c>
    </row>
    <row r="38" s="122" customFormat="1" ht="23.25" customHeight="1">
      <c r="A38" s="122" t="s">
        <v>36</v>
      </c>
    </row>
    <row r="39" s="122" customFormat="1" ht="23.25" customHeight="1">
      <c r="A39" s="122" t="s">
        <v>1033</v>
      </c>
    </row>
    <row r="40" s="122" customFormat="1" ht="23.25" customHeight="1">
      <c r="A40" s="122" t="s">
        <v>1034</v>
      </c>
    </row>
    <row r="41" s="122" customFormat="1" ht="23.25" customHeight="1">
      <c r="A41" s="122" t="s">
        <v>35</v>
      </c>
    </row>
    <row r="42" s="122" customFormat="1" ht="23.25" customHeight="1">
      <c r="A42" s="122" t="s">
        <v>34</v>
      </c>
    </row>
    <row r="43" s="122" customFormat="1" ht="23.25" customHeight="1">
      <c r="A43" s="122" t="s">
        <v>1035</v>
      </c>
    </row>
    <row r="44" s="122" customFormat="1" ht="23.25" customHeight="1">
      <c r="A44" s="122" t="s">
        <v>33</v>
      </c>
    </row>
    <row r="45" s="122" customFormat="1" ht="23.25" customHeight="1">
      <c r="A45" s="122" t="s">
        <v>1043</v>
      </c>
    </row>
    <row r="46" spans="5:11" s="122" customFormat="1" ht="23.25" customHeight="1">
      <c r="E46" s="815" t="s">
        <v>653</v>
      </c>
      <c r="F46" s="815"/>
      <c r="G46" s="815"/>
      <c r="H46" s="63" t="s">
        <v>639</v>
      </c>
      <c r="I46" s="815" t="s">
        <v>640</v>
      </c>
      <c r="J46" s="815"/>
      <c r="K46" s="815"/>
    </row>
    <row r="47" spans="5:11" s="122" customFormat="1" ht="23.25" customHeight="1">
      <c r="E47" s="63" t="s">
        <v>1036</v>
      </c>
      <c r="F47" s="63"/>
      <c r="G47" s="739" t="s">
        <v>1037</v>
      </c>
      <c r="I47" s="63" t="s">
        <v>1036</v>
      </c>
      <c r="J47" s="63"/>
      <c r="K47" s="739" t="s">
        <v>1037</v>
      </c>
    </row>
    <row r="48" spans="5:11" s="122" customFormat="1" ht="23.25" customHeight="1">
      <c r="E48" s="364" t="s">
        <v>1038</v>
      </c>
      <c r="G48" s="816"/>
      <c r="I48" s="364" t="s">
        <v>1038</v>
      </c>
      <c r="K48" s="816"/>
    </row>
    <row r="49" spans="2:11" s="122" customFormat="1" ht="23.25" customHeight="1">
      <c r="B49" s="122" t="s">
        <v>1039</v>
      </c>
      <c r="E49" s="365">
        <v>357600000</v>
      </c>
      <c r="G49" s="240">
        <v>365858068.57</v>
      </c>
      <c r="I49" s="365">
        <v>262600000</v>
      </c>
      <c r="K49" s="240">
        <v>272548948.44</v>
      </c>
    </row>
    <row r="50" spans="5:11" s="122" customFormat="1" ht="12.75" customHeight="1">
      <c r="E50" s="365"/>
      <c r="G50" s="240"/>
      <c r="I50" s="365"/>
      <c r="K50" s="240"/>
    </row>
    <row r="51" s="122" customFormat="1" ht="24.75" customHeight="1">
      <c r="A51" s="241" t="s">
        <v>1040</v>
      </c>
    </row>
    <row r="52" spans="1:2" s="122" customFormat="1" ht="24.75" customHeight="1">
      <c r="A52" s="241"/>
      <c r="B52" s="122" t="s">
        <v>1041</v>
      </c>
    </row>
    <row r="53" spans="1:6" s="122" customFormat="1" ht="24.75" customHeight="1">
      <c r="A53" s="122" t="s">
        <v>385</v>
      </c>
      <c r="F53" s="240"/>
    </row>
    <row r="54" spans="2:6" s="122" customFormat="1" ht="24.75" customHeight="1">
      <c r="B54" s="122" t="s">
        <v>17</v>
      </c>
      <c r="F54" s="240"/>
    </row>
    <row r="55" spans="1:6" s="122" customFormat="1" ht="24.75" customHeight="1">
      <c r="A55" s="122" t="s">
        <v>16</v>
      </c>
      <c r="F55" s="240"/>
    </row>
    <row r="56" spans="2:11" s="122" customFormat="1" ht="23.25">
      <c r="B56" s="122" t="s">
        <v>1042</v>
      </c>
      <c r="E56" s="365"/>
      <c r="G56" s="240"/>
      <c r="I56" s="365"/>
      <c r="K56" s="240"/>
    </row>
    <row r="57" spans="2:11" s="122" customFormat="1" ht="23.25">
      <c r="B57" s="122" t="s">
        <v>716</v>
      </c>
      <c r="E57" s="365"/>
      <c r="G57" s="240"/>
      <c r="I57" s="365"/>
      <c r="K57" s="240"/>
    </row>
    <row r="58" spans="5:11" s="122" customFormat="1" ht="23.25">
      <c r="E58" s="365"/>
      <c r="G58" s="240"/>
      <c r="I58" s="365"/>
      <c r="K58" s="240"/>
    </row>
    <row r="59" spans="5:11" s="122" customFormat="1" ht="23.25">
      <c r="E59" s="365"/>
      <c r="G59" s="240"/>
      <c r="I59" s="365"/>
      <c r="K59" s="240"/>
    </row>
    <row r="60" spans="5:11" s="122" customFormat="1" ht="23.25">
      <c r="E60" s="365"/>
      <c r="G60" s="240"/>
      <c r="I60" s="365"/>
      <c r="K60" s="240"/>
    </row>
    <row r="61" spans="5:11" s="122" customFormat="1" ht="23.25">
      <c r="E61" s="365"/>
      <c r="G61" s="240"/>
      <c r="I61" s="365"/>
      <c r="K61" s="240"/>
    </row>
    <row r="62" spans="5:11" s="122" customFormat="1" ht="23.25">
      <c r="E62" s="365"/>
      <c r="G62" s="240"/>
      <c r="I62" s="365"/>
      <c r="K62" s="240"/>
    </row>
    <row r="63" spans="5:11" s="122" customFormat="1" ht="23.25">
      <c r="E63" s="365"/>
      <c r="G63" s="240"/>
      <c r="I63" s="365"/>
      <c r="K63" s="240"/>
    </row>
    <row r="64" s="122" customFormat="1" ht="23.25" customHeight="1"/>
    <row r="65" s="122" customFormat="1" ht="23.25" customHeight="1"/>
    <row r="66" s="122" customFormat="1" ht="23.25" customHeight="1"/>
    <row r="67" s="122" customFormat="1" ht="24" customHeight="1"/>
    <row r="68" s="122" customFormat="1" ht="23.25" customHeight="1"/>
    <row r="69" spans="1:11" ht="23.25" customHeight="1">
      <c r="A69" s="682" t="s">
        <v>1103</v>
      </c>
      <c r="B69" s="682"/>
      <c r="C69" s="682"/>
      <c r="D69" s="682"/>
      <c r="E69" s="682"/>
      <c r="F69" s="682"/>
      <c r="G69" s="682"/>
      <c r="H69" s="682"/>
      <c r="I69" s="682"/>
      <c r="J69" s="682"/>
      <c r="K69" s="682"/>
    </row>
    <row r="70" spans="1:11" ht="23.25" customHeight="1">
      <c r="A70" s="19"/>
      <c r="B70" s="273"/>
      <c r="C70" s="273"/>
      <c r="D70" s="273"/>
      <c r="E70" s="273"/>
      <c r="F70" s="273"/>
      <c r="G70" s="122"/>
      <c r="H70" s="122"/>
      <c r="I70" s="122"/>
      <c r="J70" s="122"/>
      <c r="K70" s="122"/>
    </row>
    <row r="71" spans="1:11" ht="23.25" customHeight="1">
      <c r="A71" s="682" t="s">
        <v>809</v>
      </c>
      <c r="B71" s="682"/>
      <c r="C71" s="682"/>
      <c r="D71" s="682"/>
      <c r="E71" s="682"/>
      <c r="F71" s="682"/>
      <c r="G71" s="682"/>
      <c r="H71" s="682"/>
      <c r="I71" s="682"/>
      <c r="J71" s="682"/>
      <c r="K71" s="682"/>
    </row>
    <row r="72" spans="1:11" ht="23.2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</sheetData>
  <mergeCells count="10">
    <mergeCell ref="A69:K69"/>
    <mergeCell ref="A71:K71"/>
    <mergeCell ref="E46:G46"/>
    <mergeCell ref="I46:K46"/>
    <mergeCell ref="G47:G48"/>
    <mergeCell ref="K47:K48"/>
    <mergeCell ref="A1:K1"/>
    <mergeCell ref="A32:K32"/>
    <mergeCell ref="A34:K34"/>
    <mergeCell ref="A35:K35"/>
  </mergeCells>
  <printOptions/>
  <pageMargins left="0.5118110236220472" right="0" top="0.57" bottom="0.11811023622047245" header="0.24" footer="0.1968503937007874"/>
  <pageSetup horizontalDpi="180" verticalDpi="180" orientation="portrait" paperSize="9" scale="97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1"/>
    </sheetView>
  </sheetViews>
  <sheetFormatPr defaultColWidth="9.33203125" defaultRowHeight="21"/>
  <cols>
    <col min="1" max="1" width="10.66015625" style="171" customWidth="1"/>
    <col min="2" max="2" width="11.66015625" style="171" customWidth="1"/>
    <col min="3" max="3" width="7" style="171" customWidth="1"/>
    <col min="4" max="4" width="11.83203125" style="171" customWidth="1"/>
    <col min="5" max="5" width="11.5" style="171" customWidth="1"/>
    <col min="6" max="6" width="17" style="171" customWidth="1"/>
    <col min="7" max="7" width="18" style="124" customWidth="1"/>
    <col min="8" max="8" width="5.66015625" style="171" customWidth="1"/>
    <col min="9" max="9" width="18.16015625" style="124" customWidth="1"/>
    <col min="10" max="10" width="2.5" style="171" customWidth="1"/>
    <col min="11" max="16384" width="9.33203125" style="171" customWidth="1"/>
  </cols>
  <sheetData>
    <row r="1" spans="1:9" ht="27" customHeight="1">
      <c r="A1" s="694" t="s">
        <v>638</v>
      </c>
      <c r="B1" s="694"/>
      <c r="C1" s="694"/>
      <c r="D1" s="694"/>
      <c r="E1" s="694"/>
      <c r="F1" s="694"/>
      <c r="G1" s="694"/>
      <c r="H1" s="694"/>
      <c r="I1" s="694"/>
    </row>
    <row r="2" ht="27" customHeight="1"/>
    <row r="3" spans="1:4" ht="27" customHeight="1">
      <c r="A3" s="172" t="s">
        <v>650</v>
      </c>
      <c r="B3" s="173"/>
      <c r="C3" s="174"/>
      <c r="D3" s="174"/>
    </row>
    <row r="4" spans="1:9" ht="27" customHeight="1">
      <c r="A4" s="173"/>
      <c r="B4" s="173"/>
      <c r="C4" s="175"/>
      <c r="D4" s="175"/>
      <c r="G4" s="170" t="s">
        <v>653</v>
      </c>
      <c r="H4" s="175" t="s">
        <v>639</v>
      </c>
      <c r="I4" s="170" t="s">
        <v>640</v>
      </c>
    </row>
    <row r="5" spans="1:4" ht="27" customHeight="1">
      <c r="A5" s="173" t="s">
        <v>641</v>
      </c>
      <c r="B5" s="173"/>
      <c r="C5" s="174"/>
      <c r="D5" s="174"/>
    </row>
    <row r="6" spans="1:9" ht="27" customHeight="1">
      <c r="A6" s="173"/>
      <c r="B6" s="173" t="s">
        <v>1052</v>
      </c>
      <c r="C6" s="174"/>
      <c r="D6" s="174"/>
      <c r="G6" s="123">
        <v>88566344.33</v>
      </c>
      <c r="I6" s="123">
        <v>114069397.9</v>
      </c>
    </row>
    <row r="7" spans="1:9" ht="27" customHeight="1">
      <c r="A7" s="173"/>
      <c r="B7" s="173" t="s">
        <v>642</v>
      </c>
      <c r="C7" s="174"/>
      <c r="D7" s="174"/>
      <c r="G7" s="123">
        <v>4021.14</v>
      </c>
      <c r="I7" s="123">
        <v>258028.01</v>
      </c>
    </row>
    <row r="8" spans="1:9" ht="27" customHeight="1">
      <c r="A8" s="173"/>
      <c r="C8" s="173" t="s">
        <v>441</v>
      </c>
      <c r="D8" s="176"/>
      <c r="G8" s="177">
        <f>SUM(G6:G7)</f>
        <v>88570365.47</v>
      </c>
      <c r="I8" s="177">
        <f>SUM(I6:I7)</f>
        <v>114327425.91000001</v>
      </c>
    </row>
    <row r="9" spans="1:4" ht="27" customHeight="1">
      <c r="A9" s="173" t="s">
        <v>643</v>
      </c>
      <c r="B9" s="173"/>
      <c r="C9" s="174"/>
      <c r="D9" s="174"/>
    </row>
    <row r="10" spans="2:9" ht="27" customHeight="1">
      <c r="B10" s="173" t="s">
        <v>1052</v>
      </c>
      <c r="C10" s="176"/>
      <c r="D10" s="176"/>
      <c r="G10" s="123">
        <v>1899875844.7</v>
      </c>
      <c r="I10" s="123">
        <v>1730104018.67</v>
      </c>
    </row>
    <row r="11" spans="2:9" ht="27" customHeight="1">
      <c r="B11" s="173" t="s">
        <v>644</v>
      </c>
      <c r="C11" s="176"/>
      <c r="D11" s="176"/>
      <c r="G11" s="178">
        <v>31284972.6</v>
      </c>
      <c r="I11" s="178">
        <v>34167636.29</v>
      </c>
    </row>
    <row r="12" spans="3:9" ht="27" customHeight="1">
      <c r="C12" s="173" t="s">
        <v>441</v>
      </c>
      <c r="D12" s="176"/>
      <c r="G12" s="123">
        <f>SUM(G10:G11)</f>
        <v>1931160817.3</v>
      </c>
      <c r="I12" s="123">
        <f>SUM(I10:I11)</f>
        <v>1764271654.96</v>
      </c>
    </row>
    <row r="13" spans="2:9" ht="27" customHeight="1">
      <c r="B13" s="173" t="s">
        <v>645</v>
      </c>
      <c r="C13" s="176"/>
      <c r="D13" s="176"/>
      <c r="G13" s="123">
        <v>-4161010.32</v>
      </c>
      <c r="I13" s="123">
        <v>-1910341.23</v>
      </c>
    </row>
    <row r="14" spans="2:9" ht="27" customHeight="1">
      <c r="B14" s="173" t="s">
        <v>646</v>
      </c>
      <c r="C14" s="176"/>
      <c r="D14" s="176"/>
      <c r="G14" s="178">
        <v>-108720503.62</v>
      </c>
      <c r="I14" s="178">
        <v>-111733297.87</v>
      </c>
    </row>
    <row r="15" spans="2:9" ht="27" customHeight="1">
      <c r="B15" s="173" t="s">
        <v>647</v>
      </c>
      <c r="C15" s="176"/>
      <c r="D15" s="176"/>
      <c r="G15" s="123">
        <f>SUM(G12:G14)</f>
        <v>1818279303.3600001</v>
      </c>
      <c r="I15" s="123">
        <f>SUM(I12:I14)</f>
        <v>1650628015.8600001</v>
      </c>
    </row>
    <row r="16" spans="2:9" ht="27" customHeight="1">
      <c r="B16" s="173" t="s">
        <v>642</v>
      </c>
      <c r="C16" s="176"/>
      <c r="D16" s="176"/>
      <c r="G16" s="123">
        <v>156751089.72</v>
      </c>
      <c r="I16" s="123">
        <v>158060470.46</v>
      </c>
    </row>
    <row r="17" spans="3:9" ht="27" customHeight="1">
      <c r="C17" s="173" t="s">
        <v>441</v>
      </c>
      <c r="D17" s="176"/>
      <c r="G17" s="177">
        <f>SUM(G15:G16)</f>
        <v>1975030393.0800002</v>
      </c>
      <c r="I17" s="177">
        <f>SUM(I15:I16)</f>
        <v>1808688486.3200002</v>
      </c>
    </row>
    <row r="18" spans="1:9" ht="27" customHeight="1" thickBot="1">
      <c r="A18" s="173" t="s">
        <v>648</v>
      </c>
      <c r="B18" s="173" t="s">
        <v>649</v>
      </c>
      <c r="C18" s="176"/>
      <c r="D18" s="176"/>
      <c r="G18" s="179">
        <f>+G8+G17</f>
        <v>2063600758.5500002</v>
      </c>
      <c r="I18" s="179">
        <f>+I8+I17</f>
        <v>1923015912.2300003</v>
      </c>
    </row>
    <row r="19" ht="27" customHeight="1" thickTop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16.5" customHeight="1"/>
    <row r="27" ht="27" customHeight="1"/>
    <row r="28" spans="1:9" ht="27" customHeight="1">
      <c r="A28" s="695" t="s">
        <v>1103</v>
      </c>
      <c r="B28" s="695"/>
      <c r="C28" s="695"/>
      <c r="D28" s="695"/>
      <c r="E28" s="695"/>
      <c r="F28" s="695"/>
      <c r="G28" s="695"/>
      <c r="H28" s="695"/>
      <c r="I28" s="695"/>
    </row>
    <row r="29" spans="1:9" ht="27" customHeight="1">
      <c r="A29" s="181"/>
      <c r="B29" s="182"/>
      <c r="C29" s="182"/>
      <c r="D29" s="182"/>
      <c r="E29" s="182"/>
      <c r="F29" s="182"/>
      <c r="G29" s="183"/>
      <c r="H29" s="184"/>
      <c r="I29" s="183"/>
    </row>
    <row r="30" spans="1:9" ht="27" customHeight="1">
      <c r="A30" s="695" t="s">
        <v>562</v>
      </c>
      <c r="B30" s="695"/>
      <c r="C30" s="695"/>
      <c r="D30" s="695"/>
      <c r="E30" s="695"/>
      <c r="F30" s="695"/>
      <c r="G30" s="695"/>
      <c r="H30" s="695"/>
      <c r="I30" s="695"/>
    </row>
    <row r="31" spans="1:9" ht="23.25">
      <c r="A31" s="181"/>
      <c r="B31" s="181"/>
      <c r="C31" s="181"/>
      <c r="D31" s="181"/>
      <c r="E31" s="181"/>
      <c r="F31" s="181"/>
      <c r="G31" s="185"/>
      <c r="H31" s="181"/>
      <c r="I31" s="185"/>
    </row>
  </sheetData>
  <mergeCells count="3">
    <mergeCell ref="A1:I1"/>
    <mergeCell ref="A28:I28"/>
    <mergeCell ref="A30:I30"/>
  </mergeCells>
  <printOptions/>
  <pageMargins left="0.5905511811023623" right="0.11811023622047245" top="0.5905511811023623" bottom="0.4724409448818898" header="0.2362204724409449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1" sqref="A11"/>
    </sheetView>
  </sheetViews>
  <sheetFormatPr defaultColWidth="9.33203125" defaultRowHeight="21"/>
  <cols>
    <col min="1" max="1" width="31.16015625" style="171" customWidth="1"/>
    <col min="2" max="2" width="11.16015625" style="171" bestFit="1" customWidth="1"/>
    <col min="3" max="3" width="11.5" style="171" customWidth="1"/>
    <col min="4" max="4" width="10.16015625" style="171" customWidth="1"/>
    <col min="5" max="5" width="10.5" style="171" customWidth="1"/>
    <col min="6" max="6" width="11.16015625" style="171" customWidth="1"/>
    <col min="7" max="7" width="10" style="124" customWidth="1"/>
    <col min="8" max="8" width="11.16015625" style="171" bestFit="1" customWidth="1"/>
    <col min="9" max="9" width="11.16015625" style="124" customWidth="1"/>
    <col min="10" max="10" width="13.83203125" style="171" customWidth="1"/>
    <col min="11" max="11" width="2.83203125" style="171" customWidth="1"/>
    <col min="12" max="16384" width="9.33203125" style="171" customWidth="1"/>
  </cols>
  <sheetData>
    <row r="1" spans="1:11" ht="24" customHeight="1">
      <c r="A1" s="694" t="s">
        <v>654</v>
      </c>
      <c r="B1" s="694"/>
      <c r="C1" s="694"/>
      <c r="D1" s="694"/>
      <c r="E1" s="694"/>
      <c r="F1" s="694"/>
      <c r="G1" s="694"/>
      <c r="H1" s="694"/>
      <c r="I1" s="694"/>
      <c r="J1" s="694"/>
      <c r="K1" s="170"/>
    </row>
    <row r="2" spans="1:11" ht="24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6.25" customHeight="1">
      <c r="A3" s="186" t="s">
        <v>655</v>
      </c>
      <c r="B3" s="170"/>
      <c r="C3" s="170"/>
      <c r="D3" s="170"/>
      <c r="E3" s="170"/>
      <c r="F3" s="170"/>
      <c r="G3" s="170"/>
      <c r="H3" s="170"/>
      <c r="I3" s="187"/>
      <c r="J3" s="188" t="s">
        <v>656</v>
      </c>
      <c r="K3" s="189"/>
    </row>
    <row r="4" spans="1:10" s="191" customFormat="1" ht="25.5" customHeight="1">
      <c r="A4" s="190" t="s">
        <v>657</v>
      </c>
      <c r="B4" s="190" t="s">
        <v>658</v>
      </c>
      <c r="C4" s="698" t="s">
        <v>659</v>
      </c>
      <c r="D4" s="699"/>
      <c r="E4" s="699"/>
      <c r="F4" s="699"/>
      <c r="G4" s="700"/>
      <c r="H4" s="696" t="s">
        <v>441</v>
      </c>
      <c r="I4" s="190" t="s">
        <v>660</v>
      </c>
      <c r="J4" s="696" t="s">
        <v>661</v>
      </c>
    </row>
    <row r="5" spans="1:10" s="191" customFormat="1" ht="25.5" customHeight="1">
      <c r="A5" s="192" t="s">
        <v>674</v>
      </c>
      <c r="B5" s="193" t="s">
        <v>662</v>
      </c>
      <c r="C5" s="194" t="s">
        <v>663</v>
      </c>
      <c r="D5" s="194" t="s">
        <v>664</v>
      </c>
      <c r="E5" s="194" t="s">
        <v>665</v>
      </c>
      <c r="F5" s="194" t="s">
        <v>666</v>
      </c>
      <c r="G5" s="194" t="s">
        <v>441</v>
      </c>
      <c r="H5" s="697"/>
      <c r="I5" s="194" t="s">
        <v>667</v>
      </c>
      <c r="J5" s="697"/>
    </row>
    <row r="6" spans="1:10" s="191" customFormat="1" ht="25.5" customHeight="1">
      <c r="A6" s="195" t="s">
        <v>668</v>
      </c>
      <c r="B6" s="196">
        <v>619.82</v>
      </c>
      <c r="C6" s="196">
        <v>210.31</v>
      </c>
      <c r="D6" s="196">
        <v>102.62</v>
      </c>
      <c r="E6" s="196">
        <v>42.89</v>
      </c>
      <c r="F6" s="196">
        <v>75.72</v>
      </c>
      <c r="G6" s="197">
        <f>SUM(C6:F6)</f>
        <v>431.53999999999996</v>
      </c>
      <c r="H6" s="197">
        <f>+B6+G6</f>
        <v>1051.3600000000001</v>
      </c>
      <c r="I6" s="198">
        <v>-12.92</v>
      </c>
      <c r="J6" s="199">
        <f>H6+I6</f>
        <v>1038.44</v>
      </c>
    </row>
    <row r="7" spans="1:10" s="191" customFormat="1" ht="25.5" customHeight="1">
      <c r="A7" s="195" t="s">
        <v>669</v>
      </c>
      <c r="B7" s="200">
        <v>867.19</v>
      </c>
      <c r="C7" s="198">
        <v>0</v>
      </c>
      <c r="D7" s="198">
        <v>0</v>
      </c>
      <c r="E7" s="198">
        <v>0</v>
      </c>
      <c r="F7" s="196">
        <v>69.89</v>
      </c>
      <c r="G7" s="196">
        <f>SUM(C7:F7)</f>
        <v>69.89</v>
      </c>
      <c r="H7" s="196">
        <f>+B7+G7</f>
        <v>937.08</v>
      </c>
      <c r="I7" s="198">
        <v>-69.89</v>
      </c>
      <c r="J7" s="199">
        <f>H7+I7</f>
        <v>867.19</v>
      </c>
    </row>
    <row r="8" spans="1:10" s="191" customFormat="1" ht="25.5" customHeight="1">
      <c r="A8" s="195" t="s">
        <v>644</v>
      </c>
      <c r="B8" s="198">
        <v>0</v>
      </c>
      <c r="C8" s="196">
        <v>0.63</v>
      </c>
      <c r="D8" s="196">
        <v>0.28</v>
      </c>
      <c r="E8" s="196">
        <v>0.11</v>
      </c>
      <c r="F8" s="196">
        <v>30.26</v>
      </c>
      <c r="G8" s="196">
        <f>SUM(C8:F8)</f>
        <v>31.28</v>
      </c>
      <c r="H8" s="196">
        <f>+B8+G8</f>
        <v>31.28</v>
      </c>
      <c r="I8" s="198">
        <v>-25.91</v>
      </c>
      <c r="J8" s="199">
        <f>H8+I8</f>
        <v>5.370000000000001</v>
      </c>
    </row>
    <row r="9" spans="1:10" s="191" customFormat="1" ht="25.5" customHeight="1">
      <c r="A9" s="195" t="s">
        <v>441</v>
      </c>
      <c r="B9" s="196">
        <f>SUM(B6:B8)</f>
        <v>1487.0100000000002</v>
      </c>
      <c r="C9" s="196">
        <f>SUM(C6:C8)</f>
        <v>210.94</v>
      </c>
      <c r="D9" s="196">
        <f>SUM(D6:D8)</f>
        <v>102.9</v>
      </c>
      <c r="E9" s="196">
        <f>SUM(E6:E8)</f>
        <v>43</v>
      </c>
      <c r="F9" s="196">
        <f>SUM(F6:F8)</f>
        <v>175.87</v>
      </c>
      <c r="G9" s="196">
        <f>SUM(C9:F9)</f>
        <v>532.71</v>
      </c>
      <c r="H9" s="196">
        <f>+B9+G9</f>
        <v>2019.7200000000003</v>
      </c>
      <c r="I9" s="201">
        <v>-108.72</v>
      </c>
      <c r="J9" s="202">
        <f>SUM(J6:J8)</f>
        <v>1911</v>
      </c>
    </row>
    <row r="10" spans="1:10" s="191" customFormat="1" ht="25.5" customHeight="1">
      <c r="A10" s="195" t="s">
        <v>670</v>
      </c>
      <c r="B10" s="203">
        <v>156.76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204">
        <f>B10</f>
        <v>156.76</v>
      </c>
      <c r="I10" s="198">
        <v>0</v>
      </c>
      <c r="J10" s="202">
        <f>H10+I10</f>
        <v>156.76</v>
      </c>
    </row>
    <row r="11" spans="1:10" s="191" customFormat="1" ht="25.5" customHeight="1">
      <c r="A11" s="195" t="s">
        <v>671</v>
      </c>
      <c r="B11" s="198">
        <v>-4.16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201">
        <f>B11</f>
        <v>-4.16</v>
      </c>
      <c r="I11" s="198">
        <v>0</v>
      </c>
      <c r="J11" s="198">
        <f>H11+I11</f>
        <v>-4.16</v>
      </c>
    </row>
    <row r="12" spans="1:10" s="191" customFormat="1" ht="25.5" customHeight="1">
      <c r="A12" s="205" t="s">
        <v>672</v>
      </c>
      <c r="B12" s="204">
        <f aca="true" t="shared" si="0" ref="B12:J12">SUM(B9:B11)</f>
        <v>1639.6100000000001</v>
      </c>
      <c r="C12" s="204">
        <f t="shared" si="0"/>
        <v>210.94</v>
      </c>
      <c r="D12" s="204">
        <f t="shared" si="0"/>
        <v>102.9</v>
      </c>
      <c r="E12" s="204">
        <f t="shared" si="0"/>
        <v>43</v>
      </c>
      <c r="F12" s="204">
        <f t="shared" si="0"/>
        <v>175.87</v>
      </c>
      <c r="G12" s="204">
        <f t="shared" si="0"/>
        <v>532.71</v>
      </c>
      <c r="H12" s="206">
        <f t="shared" si="0"/>
        <v>2172.3200000000006</v>
      </c>
      <c r="I12" s="207">
        <f t="shared" si="0"/>
        <v>-108.72</v>
      </c>
      <c r="J12" s="204">
        <f t="shared" si="0"/>
        <v>2063.6000000000004</v>
      </c>
    </row>
    <row r="13" spans="1:10" s="191" customFormat="1" ht="25.5" customHeight="1">
      <c r="A13" s="208" t="s">
        <v>673</v>
      </c>
      <c r="B13" s="209">
        <f aca="true" t="shared" si="1" ref="B13:J13">B12/$H12*100</f>
        <v>75.4773698166016</v>
      </c>
      <c r="C13" s="209">
        <f t="shared" si="1"/>
        <v>9.71035574869264</v>
      </c>
      <c r="D13" s="209">
        <f t="shared" si="1"/>
        <v>4.736871179200117</v>
      </c>
      <c r="E13" s="209">
        <f t="shared" si="1"/>
        <v>1.9794505413567056</v>
      </c>
      <c r="F13" s="209">
        <f t="shared" si="1"/>
        <v>8.095952714148927</v>
      </c>
      <c r="G13" s="209">
        <f t="shared" si="1"/>
        <v>24.522630183398388</v>
      </c>
      <c r="H13" s="209">
        <f t="shared" si="1"/>
        <v>100</v>
      </c>
      <c r="I13" s="209">
        <f t="shared" si="1"/>
        <v>-5.00478750828607</v>
      </c>
      <c r="J13" s="209">
        <f t="shared" si="1"/>
        <v>94.99521249171391</v>
      </c>
    </row>
    <row r="14" spans="1:11" s="191" customFormat="1" ht="25.5" customHeight="1">
      <c r="A14" s="210"/>
      <c r="B14" s="211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1" s="191" customFormat="1" ht="25.5" customHeight="1">
      <c r="A15" s="210"/>
      <c r="B15" s="211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0" s="191" customFormat="1" ht="25.5" customHeight="1">
      <c r="A16" s="213"/>
      <c r="B16" s="211"/>
      <c r="C16" s="214"/>
      <c r="D16" s="214"/>
      <c r="E16" s="213"/>
      <c r="F16" s="701"/>
      <c r="G16" s="702"/>
      <c r="H16" s="213"/>
      <c r="I16" s="701"/>
      <c r="J16" s="702"/>
    </row>
    <row r="17" spans="1:10" s="191" customFormat="1" ht="25.5" customHeight="1">
      <c r="A17" s="190" t="s">
        <v>657</v>
      </c>
      <c r="B17" s="190" t="s">
        <v>658</v>
      </c>
      <c r="C17" s="698" t="s">
        <v>659</v>
      </c>
      <c r="D17" s="699"/>
      <c r="E17" s="699"/>
      <c r="F17" s="699"/>
      <c r="G17" s="700"/>
      <c r="H17" s="696" t="s">
        <v>441</v>
      </c>
      <c r="I17" s="190" t="s">
        <v>660</v>
      </c>
      <c r="J17" s="703" t="s">
        <v>661</v>
      </c>
    </row>
    <row r="18" spans="1:10" s="191" customFormat="1" ht="25.5" customHeight="1">
      <c r="A18" s="192" t="s">
        <v>640</v>
      </c>
      <c r="B18" s="193" t="s">
        <v>662</v>
      </c>
      <c r="C18" s="194" t="s">
        <v>663</v>
      </c>
      <c r="D18" s="194" t="s">
        <v>664</v>
      </c>
      <c r="E18" s="194" t="s">
        <v>665</v>
      </c>
      <c r="F18" s="194" t="s">
        <v>666</v>
      </c>
      <c r="G18" s="194" t="s">
        <v>441</v>
      </c>
      <c r="H18" s="697"/>
      <c r="I18" s="194" t="s">
        <v>667</v>
      </c>
      <c r="J18" s="704"/>
    </row>
    <row r="19" spans="1:10" s="191" customFormat="1" ht="25.5" customHeight="1">
      <c r="A19" s="195" t="s">
        <v>668</v>
      </c>
      <c r="B19" s="196">
        <v>563.41</v>
      </c>
      <c r="C19" s="196">
        <v>191.37</v>
      </c>
      <c r="D19" s="196">
        <v>58.73</v>
      </c>
      <c r="E19" s="196">
        <v>25</v>
      </c>
      <c r="F19" s="196">
        <v>48.59</v>
      </c>
      <c r="G19" s="196">
        <f>SUM(C19:F19)</f>
        <v>323.69000000000005</v>
      </c>
      <c r="H19" s="196">
        <f>+B19+G19</f>
        <v>887.1</v>
      </c>
      <c r="I19" s="198">
        <v>-14.13</v>
      </c>
      <c r="J19" s="199">
        <f>H19+I19</f>
        <v>872.97</v>
      </c>
    </row>
    <row r="20" spans="1:10" s="191" customFormat="1" ht="25.5" customHeight="1">
      <c r="A20" s="195" t="s">
        <v>669</v>
      </c>
      <c r="B20" s="200">
        <v>887.19</v>
      </c>
      <c r="C20" s="198">
        <v>0</v>
      </c>
      <c r="D20" s="198">
        <v>0</v>
      </c>
      <c r="E20" s="198">
        <v>0</v>
      </c>
      <c r="F20" s="196">
        <v>69.89</v>
      </c>
      <c r="G20" s="196">
        <f>SUM(C20:F20)</f>
        <v>69.89</v>
      </c>
      <c r="H20" s="196">
        <f>+B20+G20</f>
        <v>957.08</v>
      </c>
      <c r="I20" s="198">
        <v>-69.89</v>
      </c>
      <c r="J20" s="199">
        <f>H20+I20</f>
        <v>887.19</v>
      </c>
    </row>
    <row r="21" spans="1:10" s="191" customFormat="1" ht="25.5" customHeight="1">
      <c r="A21" s="195" t="s">
        <v>644</v>
      </c>
      <c r="B21" s="198">
        <v>0</v>
      </c>
      <c r="C21" s="196">
        <v>0.42</v>
      </c>
      <c r="D21" s="196">
        <v>0.05</v>
      </c>
      <c r="E21" s="196">
        <v>0.12</v>
      </c>
      <c r="F21" s="196">
        <v>33.57</v>
      </c>
      <c r="G21" s="196">
        <f>SUM(C21:F21)</f>
        <v>34.160000000000004</v>
      </c>
      <c r="H21" s="196">
        <f>+B21+G21</f>
        <v>34.160000000000004</v>
      </c>
      <c r="I21" s="198">
        <v>-27.71</v>
      </c>
      <c r="J21" s="199">
        <f>H21+I21</f>
        <v>6.450000000000003</v>
      </c>
    </row>
    <row r="22" spans="1:10" s="191" customFormat="1" ht="25.5" customHeight="1">
      <c r="A22" s="215" t="s">
        <v>441</v>
      </c>
      <c r="B22" s="197">
        <f>SUM(B19:B21)</f>
        <v>1450.6</v>
      </c>
      <c r="C22" s="196">
        <f>SUM(C19:C21)</f>
        <v>191.79</v>
      </c>
      <c r="D22" s="196">
        <f>SUM(D19:D21)</f>
        <v>58.779999999999994</v>
      </c>
      <c r="E22" s="196">
        <f>SUM(E19:E21)</f>
        <v>25.12</v>
      </c>
      <c r="F22" s="196">
        <f>SUM(F19:F21)</f>
        <v>152.05</v>
      </c>
      <c r="G22" s="196">
        <f>SUM(C22:F22)</f>
        <v>427.74</v>
      </c>
      <c r="H22" s="197">
        <f>+B22+G22</f>
        <v>1878.34</v>
      </c>
      <c r="I22" s="201">
        <f>SUM(I19:I21)</f>
        <v>-111.72999999999999</v>
      </c>
      <c r="J22" s="202">
        <f>SUM(J19:J21)</f>
        <v>1766.6100000000001</v>
      </c>
    </row>
    <row r="23" spans="1:10" s="191" customFormat="1" ht="25.5" customHeight="1">
      <c r="A23" s="195" t="s">
        <v>670</v>
      </c>
      <c r="B23" s="200">
        <v>158.32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6">
        <f>B23</f>
        <v>158.32</v>
      </c>
      <c r="I23" s="198">
        <v>0</v>
      </c>
      <c r="J23" s="202">
        <f>H23+I23</f>
        <v>158.32</v>
      </c>
    </row>
    <row r="24" spans="1:10" s="191" customFormat="1" ht="25.5" customHeight="1">
      <c r="A24" s="195" t="s">
        <v>671</v>
      </c>
      <c r="B24" s="198">
        <v>-1.91</v>
      </c>
      <c r="C24" s="198">
        <v>0</v>
      </c>
      <c r="D24" s="198">
        <v>0</v>
      </c>
      <c r="E24" s="198">
        <v>0</v>
      </c>
      <c r="F24" s="198">
        <v>0</v>
      </c>
      <c r="G24" s="198">
        <v>0</v>
      </c>
      <c r="H24" s="198">
        <v>-1.91</v>
      </c>
      <c r="I24" s="198">
        <v>0</v>
      </c>
      <c r="J24" s="198">
        <f>H24+I24</f>
        <v>-1.91</v>
      </c>
    </row>
    <row r="25" spans="1:10" s="191" customFormat="1" ht="25.5" customHeight="1">
      <c r="A25" s="205" t="s">
        <v>672</v>
      </c>
      <c r="B25" s="204">
        <f aca="true" t="shared" si="2" ref="B25:J25">SUM(B22:B24)</f>
        <v>1607.0099999999998</v>
      </c>
      <c r="C25" s="204">
        <f t="shared" si="2"/>
        <v>191.79</v>
      </c>
      <c r="D25" s="204">
        <f t="shared" si="2"/>
        <v>58.779999999999994</v>
      </c>
      <c r="E25" s="204">
        <f t="shared" si="2"/>
        <v>25.12</v>
      </c>
      <c r="F25" s="204">
        <f t="shared" si="2"/>
        <v>152.05</v>
      </c>
      <c r="G25" s="204">
        <f t="shared" si="2"/>
        <v>427.74</v>
      </c>
      <c r="H25" s="204">
        <f t="shared" si="2"/>
        <v>2034.7499999999998</v>
      </c>
      <c r="I25" s="207">
        <f t="shared" si="2"/>
        <v>-111.72999999999999</v>
      </c>
      <c r="J25" s="204">
        <f t="shared" si="2"/>
        <v>1923.02</v>
      </c>
    </row>
    <row r="26" spans="1:10" s="191" customFormat="1" ht="25.5" customHeight="1">
      <c r="A26" s="208" t="s">
        <v>673</v>
      </c>
      <c r="B26" s="209">
        <f aca="true" t="shared" si="3" ref="B26:J26">B25/$H25*100</f>
        <v>78.9782528566163</v>
      </c>
      <c r="C26" s="209">
        <f t="shared" si="3"/>
        <v>9.425727976409878</v>
      </c>
      <c r="D26" s="209">
        <f t="shared" si="3"/>
        <v>2.8888069787443174</v>
      </c>
      <c r="E26" s="209">
        <f t="shared" si="3"/>
        <v>1.234549698980219</v>
      </c>
      <c r="F26" s="209">
        <f t="shared" si="3"/>
        <v>7.472662489249295</v>
      </c>
      <c r="G26" s="209">
        <f t="shared" si="3"/>
        <v>21.021747143383713</v>
      </c>
      <c r="H26" s="209">
        <f t="shared" si="3"/>
        <v>100</v>
      </c>
      <c r="I26" s="209">
        <f t="shared" si="3"/>
        <v>-5.49109227177786</v>
      </c>
      <c r="J26" s="209">
        <f t="shared" si="3"/>
        <v>94.50890772822214</v>
      </c>
    </row>
    <row r="27" spans="1:11" ht="24" customHeight="1">
      <c r="A27" s="216"/>
      <c r="B27" s="217"/>
      <c r="C27" s="218"/>
      <c r="D27" s="218"/>
      <c r="E27" s="218"/>
      <c r="F27" s="218"/>
      <c r="G27" s="218"/>
      <c r="H27" s="218"/>
      <c r="I27" s="218"/>
      <c r="J27" s="218"/>
      <c r="K27" s="219"/>
    </row>
    <row r="28" spans="1:11" ht="24" customHeight="1">
      <c r="A28" s="216"/>
      <c r="B28" s="220"/>
      <c r="C28" s="218"/>
      <c r="D28" s="221"/>
      <c r="E28" s="221"/>
      <c r="F28" s="221"/>
      <c r="G28" s="218"/>
      <c r="H28" s="218"/>
      <c r="I28" s="218"/>
      <c r="J28" s="218"/>
      <c r="K28" s="219"/>
    </row>
    <row r="29" spans="1:11" ht="24" customHeight="1">
      <c r="A29" s="216"/>
      <c r="B29" s="220"/>
      <c r="C29" s="221"/>
      <c r="D29" s="218"/>
      <c r="E29" s="218"/>
      <c r="F29" s="218"/>
      <c r="G29" s="218"/>
      <c r="H29" s="218"/>
      <c r="I29" s="218"/>
      <c r="J29" s="218"/>
      <c r="K29" s="219"/>
    </row>
    <row r="30" spans="1:11" ht="21" customHeight="1">
      <c r="A30" s="216"/>
      <c r="B30" s="220"/>
      <c r="C30" s="221"/>
      <c r="D30" s="218"/>
      <c r="E30" s="218"/>
      <c r="F30" s="218"/>
      <c r="G30" s="218"/>
      <c r="H30" s="218"/>
      <c r="I30" s="218"/>
      <c r="J30" s="218"/>
      <c r="K30" s="219"/>
    </row>
    <row r="31" spans="1:11" ht="21" customHeight="1">
      <c r="A31" s="216"/>
      <c r="B31" s="220"/>
      <c r="C31" s="221"/>
      <c r="D31" s="218"/>
      <c r="E31" s="218"/>
      <c r="F31" s="218"/>
      <c r="G31" s="218"/>
      <c r="H31" s="218"/>
      <c r="I31" s="218"/>
      <c r="J31" s="218"/>
      <c r="K31" s="219"/>
    </row>
    <row r="32" spans="1:11" ht="21" customHeight="1">
      <c r="A32" s="216"/>
      <c r="B32" s="220"/>
      <c r="C32" s="221"/>
      <c r="D32" s="218"/>
      <c r="E32" s="218"/>
      <c r="F32" s="218"/>
      <c r="G32" s="218"/>
      <c r="H32" s="218"/>
      <c r="I32" s="218"/>
      <c r="J32" s="218"/>
      <c r="K32" s="219"/>
    </row>
    <row r="33" spans="1:11" ht="21" customHeight="1">
      <c r="A33" s="216"/>
      <c r="B33" s="220"/>
      <c r="C33" s="218"/>
      <c r="D33" s="221"/>
      <c r="E33" s="221"/>
      <c r="F33" s="221"/>
      <c r="G33" s="218"/>
      <c r="H33" s="218"/>
      <c r="I33" s="218"/>
      <c r="J33" s="218"/>
      <c r="K33" s="219"/>
    </row>
    <row r="34" spans="1:11" ht="27.75" customHeight="1">
      <c r="A34" s="216"/>
      <c r="B34" s="217"/>
      <c r="C34" s="218"/>
      <c r="D34" s="218"/>
      <c r="E34" s="218"/>
      <c r="F34" s="218"/>
      <c r="G34" s="218"/>
      <c r="H34" s="218"/>
      <c r="I34" s="218"/>
      <c r="J34" s="219"/>
      <c r="K34" s="219"/>
    </row>
    <row r="35" spans="1:11" ht="21" customHeight="1">
      <c r="A35" s="695" t="s">
        <v>1103</v>
      </c>
      <c r="B35" s="695"/>
      <c r="C35" s="695"/>
      <c r="D35" s="695"/>
      <c r="E35" s="695"/>
      <c r="F35" s="695"/>
      <c r="G35" s="695"/>
      <c r="H35" s="695"/>
      <c r="I35" s="695"/>
      <c r="J35" s="695"/>
      <c r="K35" s="180"/>
    </row>
    <row r="36" ht="21" customHeight="1"/>
    <row r="37" spans="1:11" ht="21" customHeight="1">
      <c r="A37" s="695" t="s">
        <v>562</v>
      </c>
      <c r="B37" s="695"/>
      <c r="C37" s="695"/>
      <c r="D37" s="695"/>
      <c r="E37" s="695"/>
      <c r="F37" s="695"/>
      <c r="G37" s="695"/>
      <c r="H37" s="695"/>
      <c r="I37" s="695"/>
      <c r="J37" s="695"/>
      <c r="K37" s="180"/>
    </row>
  </sheetData>
  <mergeCells count="11">
    <mergeCell ref="A1:J1"/>
    <mergeCell ref="F16:G16"/>
    <mergeCell ref="I16:J16"/>
    <mergeCell ref="J17:J18"/>
    <mergeCell ref="J4:J5"/>
    <mergeCell ref="C4:G4"/>
    <mergeCell ref="H4:H5"/>
    <mergeCell ref="H17:H18"/>
    <mergeCell ref="C17:G17"/>
    <mergeCell ref="A35:J35"/>
    <mergeCell ref="A37:J37"/>
  </mergeCells>
  <printOptions/>
  <pageMargins left="0.5" right="0.2362204724409449" top="0.7480314960629921" bottom="0.6692913385826772" header="0.5118110236220472" footer="0.5118110236220472"/>
  <pageSetup horizontalDpi="180" verticalDpi="18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B12" sqref="B12"/>
    </sheetView>
  </sheetViews>
  <sheetFormatPr defaultColWidth="9.33203125" defaultRowHeight="21"/>
  <cols>
    <col min="1" max="1" width="40.33203125" style="127" customWidth="1"/>
    <col min="2" max="2" width="11.5" style="127" customWidth="1"/>
    <col min="3" max="3" width="20" style="127" customWidth="1"/>
    <col min="4" max="4" width="18.66015625" style="127" customWidth="1"/>
    <col min="5" max="5" width="20.83203125" style="127" customWidth="1"/>
    <col min="6" max="6" width="5" style="127" customWidth="1"/>
    <col min="7" max="16384" width="9.33203125" style="127" customWidth="1"/>
  </cols>
  <sheetData>
    <row r="1" spans="1:5" ht="21" customHeight="1">
      <c r="A1" s="706" t="s">
        <v>675</v>
      </c>
      <c r="B1" s="706"/>
      <c r="C1" s="706"/>
      <c r="D1" s="706"/>
      <c r="E1" s="706"/>
    </row>
    <row r="2" ht="4.5" customHeight="1"/>
    <row r="3" ht="22.5" customHeight="1">
      <c r="A3" s="222" t="s">
        <v>676</v>
      </c>
    </row>
    <row r="4" ht="22.5" customHeight="1">
      <c r="A4" s="127" t="s">
        <v>717</v>
      </c>
    </row>
    <row r="5" ht="10.5" customHeight="1">
      <c r="E5" s="137"/>
    </row>
    <row r="6" spans="3:5" ht="21" customHeight="1">
      <c r="C6" s="138"/>
      <c r="E6" s="137" t="s">
        <v>677</v>
      </c>
    </row>
    <row r="7" spans="1:5" ht="22.5" customHeight="1">
      <c r="A7" s="223"/>
      <c r="B7" s="223" t="s">
        <v>1051</v>
      </c>
      <c r="C7" s="223"/>
      <c r="D7" s="223"/>
      <c r="E7" s="223"/>
    </row>
    <row r="8" spans="1:5" ht="22.5" customHeight="1">
      <c r="A8" s="224" t="s">
        <v>678</v>
      </c>
      <c r="B8" s="224" t="s">
        <v>1056</v>
      </c>
      <c r="C8" s="224" t="s">
        <v>1048</v>
      </c>
      <c r="D8" s="224" t="s">
        <v>679</v>
      </c>
      <c r="E8" s="224" t="s">
        <v>455</v>
      </c>
    </row>
    <row r="9" spans="1:5" ht="22.5" customHeight="1">
      <c r="A9" s="225"/>
      <c r="B9" s="225" t="s">
        <v>1064</v>
      </c>
      <c r="C9" s="225"/>
      <c r="D9" s="225"/>
      <c r="E9" s="225"/>
    </row>
    <row r="10" spans="1:5" ht="22.5" customHeight="1">
      <c r="A10" s="226" t="s">
        <v>680</v>
      </c>
      <c r="B10" s="223" t="s">
        <v>335</v>
      </c>
      <c r="C10" s="227">
        <v>1040000</v>
      </c>
      <c r="D10" s="227">
        <v>0</v>
      </c>
      <c r="E10" s="227">
        <f>SUM(C10:D10)</f>
        <v>1040000</v>
      </c>
    </row>
    <row r="11" spans="1:5" ht="22.5" customHeight="1">
      <c r="A11" s="226" t="s">
        <v>681</v>
      </c>
      <c r="B11" s="224" t="s">
        <v>1102</v>
      </c>
      <c r="C11" s="227">
        <v>9933026.75</v>
      </c>
      <c r="D11" s="227">
        <v>-301900.44</v>
      </c>
      <c r="E11" s="227">
        <f>SUM(C11:D11)</f>
        <v>9631126.31</v>
      </c>
    </row>
    <row r="12" spans="1:5" ht="22.5" customHeight="1">
      <c r="A12" s="226" t="s">
        <v>682</v>
      </c>
      <c r="B12" s="224" t="s">
        <v>1069</v>
      </c>
      <c r="C12" s="227">
        <v>3000000</v>
      </c>
      <c r="D12" s="227">
        <v>-3000000</v>
      </c>
      <c r="E12" s="227">
        <f>SUM(C12:D12)</f>
        <v>0</v>
      </c>
    </row>
    <row r="13" spans="1:5" ht="22.5" customHeight="1">
      <c r="A13" s="228" t="s">
        <v>683</v>
      </c>
      <c r="B13" s="225" t="s">
        <v>335</v>
      </c>
      <c r="C13" s="229">
        <v>5463000</v>
      </c>
      <c r="D13" s="229">
        <v>-1353000</v>
      </c>
      <c r="E13" s="229">
        <f>SUM(C13:D13)</f>
        <v>4110000</v>
      </c>
    </row>
    <row r="14" spans="1:5" ht="22.5" customHeight="1">
      <c r="A14" s="230" t="s">
        <v>684</v>
      </c>
      <c r="B14" s="231"/>
      <c r="C14" s="227">
        <f>SUM(C10:C13)</f>
        <v>19436026.75</v>
      </c>
      <c r="D14" s="227">
        <f>SUM(D10:D13)</f>
        <v>-4654900.4399999995</v>
      </c>
      <c r="E14" s="227">
        <f>SUM(E10:E13)</f>
        <v>14781126.31</v>
      </c>
    </row>
    <row r="15" spans="1:5" ht="22.5" customHeight="1">
      <c r="A15" s="232" t="s">
        <v>685</v>
      </c>
      <c r="B15" s="233"/>
      <c r="C15" s="229">
        <v>-11040000</v>
      </c>
      <c r="D15" s="229">
        <v>-3741126.31</v>
      </c>
      <c r="E15" s="229">
        <f>SUM(C15:D15)</f>
        <v>-14781126.31</v>
      </c>
    </row>
    <row r="16" spans="1:5" ht="22.5" customHeight="1" thickBot="1">
      <c r="A16" s="234" t="s">
        <v>686</v>
      </c>
      <c r="B16" s="235"/>
      <c r="C16" s="236">
        <f>SUM(C14:C15)</f>
        <v>8396026.75</v>
      </c>
      <c r="D16" s="236">
        <f>SUM(D14:D15)</f>
        <v>-8396026.75</v>
      </c>
      <c r="E16" s="236">
        <f>SUM(E14:E15)</f>
        <v>0</v>
      </c>
    </row>
    <row r="17" spans="1:5" ht="6.75" customHeight="1" thickTop="1">
      <c r="A17" s="237"/>
      <c r="B17" s="128"/>
      <c r="C17" s="238"/>
      <c r="D17" s="139"/>
      <c r="E17" s="238"/>
    </row>
    <row r="18" spans="1:5" ht="22.5" customHeight="1">
      <c r="A18" s="127" t="s">
        <v>687</v>
      </c>
      <c r="C18" s="129"/>
      <c r="D18" s="129"/>
      <c r="E18" s="129"/>
    </row>
    <row r="19" spans="1:5" ht="22.5" customHeight="1">
      <c r="A19" s="127" t="s">
        <v>700</v>
      </c>
      <c r="C19" s="129"/>
      <c r="D19" s="129"/>
      <c r="E19" s="129"/>
    </row>
    <row r="20" spans="1:5" ht="22.5" customHeight="1">
      <c r="A20" s="127" t="s">
        <v>1125</v>
      </c>
      <c r="C20" s="129"/>
      <c r="D20" s="129"/>
      <c r="E20" s="129"/>
    </row>
    <row r="21" spans="3:5" ht="6" customHeight="1">
      <c r="C21" s="129"/>
      <c r="D21" s="129"/>
      <c r="E21" s="129"/>
    </row>
    <row r="22" ht="22.5" customHeight="1">
      <c r="A22" s="127" t="s">
        <v>702</v>
      </c>
    </row>
    <row r="23" ht="22.5" customHeight="1">
      <c r="A23" s="127" t="s">
        <v>703</v>
      </c>
    </row>
    <row r="24" ht="22.5" customHeight="1">
      <c r="A24" s="127" t="s">
        <v>704</v>
      </c>
    </row>
    <row r="25" ht="22.5" customHeight="1">
      <c r="A25" s="127" t="s">
        <v>705</v>
      </c>
    </row>
    <row r="26" ht="22.5" customHeight="1">
      <c r="A26" s="127" t="s">
        <v>706</v>
      </c>
    </row>
    <row r="27" ht="22.5" customHeight="1">
      <c r="A27" s="127" t="s">
        <v>707</v>
      </c>
    </row>
    <row r="28" ht="22.5" customHeight="1">
      <c r="A28" s="127" t="s">
        <v>470</v>
      </c>
    </row>
    <row r="29" ht="22.5" customHeight="1">
      <c r="A29" s="127" t="s">
        <v>708</v>
      </c>
    </row>
    <row r="30" ht="22.5" customHeight="1">
      <c r="A30" s="127" t="s">
        <v>709</v>
      </c>
    </row>
    <row r="31" ht="22.5" customHeight="1">
      <c r="A31" s="127" t="s">
        <v>710</v>
      </c>
    </row>
    <row r="32" ht="22.5" customHeight="1">
      <c r="A32" s="127" t="s">
        <v>711</v>
      </c>
    </row>
    <row r="33" spans="1:10" ht="22.5" customHeight="1">
      <c r="A33" s="127" t="s">
        <v>4</v>
      </c>
      <c r="B33" s="542"/>
      <c r="C33" s="542"/>
      <c r="D33" s="542"/>
      <c r="E33" s="542"/>
      <c r="F33" s="542"/>
      <c r="G33" s="542"/>
      <c r="H33" s="542"/>
      <c r="I33" s="542"/>
      <c r="J33" s="542"/>
    </row>
    <row r="34" spans="1:10" ht="22.5" customHeight="1">
      <c r="A34" s="544" t="s">
        <v>7</v>
      </c>
      <c r="B34" s="542"/>
      <c r="C34" s="542"/>
      <c r="D34" s="542"/>
      <c r="E34" s="542"/>
      <c r="F34" s="542"/>
      <c r="G34" s="542"/>
      <c r="H34" s="542"/>
      <c r="I34" s="542"/>
      <c r="J34" s="542"/>
    </row>
    <row r="35" spans="1:9" ht="22.5" customHeight="1">
      <c r="A35" s="127" t="s">
        <v>3</v>
      </c>
      <c r="I35" s="545"/>
    </row>
    <row r="36" ht="4.5" customHeight="1"/>
    <row r="37" spans="1:5" ht="22.5" customHeight="1">
      <c r="A37" s="705" t="s">
        <v>1103</v>
      </c>
      <c r="B37" s="705"/>
      <c r="C37" s="705"/>
      <c r="D37" s="705"/>
      <c r="E37" s="705"/>
    </row>
    <row r="38" ht="22.5" customHeight="1"/>
    <row r="39" spans="1:5" ht="22.5" customHeight="1">
      <c r="A39" s="705" t="s">
        <v>712</v>
      </c>
      <c r="B39" s="705"/>
      <c r="C39" s="705"/>
      <c r="D39" s="705"/>
      <c r="E39" s="705"/>
    </row>
    <row r="40" spans="2:4" ht="21.75">
      <c r="B40" s="129"/>
      <c r="C40" s="129"/>
      <c r="D40" s="129"/>
    </row>
    <row r="41" spans="2:4" ht="21.75">
      <c r="B41" s="129"/>
      <c r="C41" s="129"/>
      <c r="D41" s="129"/>
    </row>
    <row r="42" spans="2:4" ht="21.75">
      <c r="B42" s="129"/>
      <c r="C42" s="129"/>
      <c r="D42" s="129"/>
    </row>
    <row r="43" spans="3:5" ht="21.75">
      <c r="C43" s="129"/>
      <c r="D43" s="129"/>
      <c r="E43" s="129"/>
    </row>
    <row r="44" spans="1:5" ht="21.75">
      <c r="A44" s="222"/>
      <c r="C44" s="129"/>
      <c r="D44" s="129"/>
      <c r="E44" s="129"/>
    </row>
    <row r="45" spans="1:5" ht="21.75">
      <c r="A45" s="222"/>
      <c r="C45" s="129"/>
      <c r="D45" s="129"/>
      <c r="E45" s="129"/>
    </row>
    <row r="46" spans="3:5" ht="21.75">
      <c r="C46" s="129"/>
      <c r="D46" s="129"/>
      <c r="E46" s="129"/>
    </row>
    <row r="47" spans="3:5" ht="21.75">
      <c r="C47" s="129"/>
      <c r="D47" s="129"/>
      <c r="E47" s="129"/>
    </row>
    <row r="48" spans="3:5" ht="21.75">
      <c r="C48" s="129"/>
      <c r="D48" s="129"/>
      <c r="E48" s="129"/>
    </row>
    <row r="49" spans="3:5" ht="21.75">
      <c r="C49" s="129"/>
      <c r="D49" s="129"/>
      <c r="E49" s="129"/>
    </row>
    <row r="50" spans="3:5" ht="21.75">
      <c r="C50" s="129"/>
      <c r="D50" s="129"/>
      <c r="E50" s="129"/>
    </row>
  </sheetData>
  <mergeCells count="3">
    <mergeCell ref="A39:E39"/>
    <mergeCell ref="A37:E37"/>
    <mergeCell ref="A1:E1"/>
  </mergeCells>
  <printOptions/>
  <pageMargins left="0.6" right="0.2362204724409449" top="0.5511811023622047" bottom="0.4" header="0.24" footer="0.21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30">
      <selection activeCell="G47" sqref="G47"/>
    </sheetView>
  </sheetViews>
  <sheetFormatPr defaultColWidth="9.33203125" defaultRowHeight="21"/>
  <cols>
    <col min="1" max="1" width="10.66015625" style="122" customWidth="1"/>
    <col min="2" max="2" width="3.16015625" style="122" hidden="1" customWidth="1"/>
    <col min="3" max="3" width="7.16015625" style="122" customWidth="1"/>
    <col min="4" max="4" width="8" style="122" bestFit="1" customWidth="1"/>
    <col min="5" max="5" width="8.16015625" style="122" customWidth="1"/>
    <col min="6" max="6" width="7.5" style="122" customWidth="1"/>
    <col min="7" max="7" width="17.33203125" style="122" customWidth="1"/>
    <col min="8" max="8" width="3.83203125" style="122" hidden="1" customWidth="1"/>
    <col min="9" max="9" width="15" style="122" customWidth="1"/>
    <col min="10" max="10" width="17.83203125" style="122" customWidth="1"/>
    <col min="11" max="11" width="3.16015625" style="122" customWidth="1"/>
    <col min="12" max="12" width="18.16015625" style="122" customWidth="1"/>
    <col min="13" max="13" width="6.83203125" style="122" customWidth="1"/>
    <col min="14" max="16384" width="9.33203125" style="122" customWidth="1"/>
  </cols>
  <sheetData>
    <row r="1" spans="1:12" s="127" customFormat="1" ht="22.5" customHeight="1">
      <c r="A1" s="706" t="s">
        <v>718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</row>
    <row r="2" spans="2:11" s="127" customFormat="1" ht="6.75" customHeight="1">
      <c r="B2" s="542"/>
      <c r="C2" s="542"/>
      <c r="D2" s="542"/>
      <c r="E2" s="542"/>
      <c r="F2" s="542"/>
      <c r="G2" s="542"/>
      <c r="H2" s="542"/>
      <c r="I2" s="542"/>
      <c r="J2" s="542"/>
      <c r="K2" s="542"/>
    </row>
    <row r="3" s="127" customFormat="1" ht="22.5" customHeight="1">
      <c r="A3" s="222" t="s">
        <v>476</v>
      </c>
    </row>
    <row r="4" spans="8:12" s="127" customFormat="1" ht="22.5" customHeight="1">
      <c r="H4" s="552"/>
      <c r="J4" s="552"/>
      <c r="K4" s="552" t="s">
        <v>738</v>
      </c>
      <c r="L4" s="552"/>
    </row>
    <row r="5" spans="3:12" s="127" customFormat="1" ht="22.5" customHeight="1">
      <c r="C5" s="544" t="s">
        <v>719</v>
      </c>
      <c r="D5" s="544"/>
      <c r="E5" s="544"/>
      <c r="F5" s="717" t="s">
        <v>720</v>
      </c>
      <c r="G5" s="718"/>
      <c r="H5" s="129"/>
      <c r="J5" s="553">
        <v>327971552.69</v>
      </c>
      <c r="K5" s="129"/>
      <c r="L5" s="129">
        <v>191604836.64</v>
      </c>
    </row>
    <row r="6" spans="3:12" s="127" customFormat="1" ht="22.5" customHeight="1">
      <c r="C6" s="544"/>
      <c r="D6" s="544"/>
      <c r="E6" s="544"/>
      <c r="F6" s="543" t="s">
        <v>721</v>
      </c>
      <c r="G6" s="544"/>
      <c r="H6" s="129"/>
      <c r="J6" s="129"/>
      <c r="K6" s="129"/>
      <c r="L6" s="129"/>
    </row>
    <row r="7" spans="3:12" s="127" customFormat="1" ht="22.5" customHeight="1">
      <c r="C7" s="544"/>
      <c r="D7" s="544"/>
      <c r="E7" s="544"/>
      <c r="F7" s="544" t="s">
        <v>722</v>
      </c>
      <c r="G7" s="544"/>
      <c r="H7" s="129"/>
      <c r="J7" s="129">
        <v>1342003040.56</v>
      </c>
      <c r="K7" s="129"/>
      <c r="L7" s="129">
        <v>1459804288.19</v>
      </c>
    </row>
    <row r="8" spans="3:12" s="127" customFormat="1" ht="22.5" customHeight="1">
      <c r="C8" s="544"/>
      <c r="D8" s="544"/>
      <c r="E8" s="544"/>
      <c r="F8" s="543" t="s">
        <v>723</v>
      </c>
      <c r="G8" s="544"/>
      <c r="J8" s="554">
        <v>5101389.68</v>
      </c>
      <c r="K8" s="555"/>
      <c r="L8" s="554">
        <v>3526111.6</v>
      </c>
    </row>
    <row r="9" spans="5:12" s="127" customFormat="1" ht="22.5" customHeight="1">
      <c r="E9" s="127" t="s">
        <v>441</v>
      </c>
      <c r="J9" s="129">
        <f>SUM(J5:J8)</f>
        <v>1675075982.93</v>
      </c>
      <c r="K9" s="139"/>
      <c r="L9" s="129">
        <f>SUM(L5:L8)</f>
        <v>1654935236.4299998</v>
      </c>
    </row>
    <row r="10" spans="3:12" s="127" customFormat="1" ht="22.5" customHeight="1">
      <c r="C10" s="127" t="s">
        <v>1115</v>
      </c>
      <c r="J10" s="556">
        <v>-11773439.89</v>
      </c>
      <c r="K10" s="139"/>
      <c r="L10" s="556">
        <v>0</v>
      </c>
    </row>
    <row r="11" spans="3:12" s="127" customFormat="1" ht="22.5" customHeight="1">
      <c r="C11" s="127" t="s">
        <v>1116</v>
      </c>
      <c r="J11" s="129">
        <f>SUM(J9:J10)</f>
        <v>1663302543.04</v>
      </c>
      <c r="K11" s="139"/>
      <c r="L11" s="129">
        <f>SUM(L9:L10)</f>
        <v>1654935236.4299998</v>
      </c>
    </row>
    <row r="12" spans="3:12" s="127" customFormat="1" ht="22.5" customHeight="1">
      <c r="C12" s="127" t="s">
        <v>724</v>
      </c>
      <c r="F12" s="557"/>
      <c r="J12" s="129">
        <v>24851820.97</v>
      </c>
      <c r="K12" s="129"/>
      <c r="L12" s="129">
        <v>20103153.97</v>
      </c>
    </row>
    <row r="13" spans="5:12" s="127" customFormat="1" ht="22.5" customHeight="1" thickBot="1">
      <c r="E13" s="127" t="s">
        <v>451</v>
      </c>
      <c r="J13" s="558">
        <f>SUM(J11:J12)</f>
        <v>1688154364.01</v>
      </c>
      <c r="K13" s="139"/>
      <c r="L13" s="558">
        <f>SUM(L11:L12)</f>
        <v>1675038390.3999999</v>
      </c>
    </row>
    <row r="14" s="127" customFormat="1" ht="8.25" customHeight="1" thickTop="1">
      <c r="K14" s="137"/>
    </row>
    <row r="15" spans="1:8" s="127" customFormat="1" ht="22.5" customHeight="1">
      <c r="A15" s="222" t="s">
        <v>9</v>
      </c>
      <c r="H15" s="127" t="s">
        <v>725</v>
      </c>
    </row>
    <row r="16" s="127" customFormat="1" ht="5.25" customHeight="1"/>
    <row r="17" spans="1:13" ht="22.5" customHeight="1">
      <c r="A17" s="245"/>
      <c r="B17" s="142"/>
      <c r="C17" s="246"/>
      <c r="D17" s="541" t="s">
        <v>1051</v>
      </c>
      <c r="E17" s="130" t="s">
        <v>726</v>
      </c>
      <c r="F17" s="130" t="s">
        <v>727</v>
      </c>
      <c r="G17" s="130" t="s">
        <v>447</v>
      </c>
      <c r="H17" s="247" t="s">
        <v>447</v>
      </c>
      <c r="I17" s="130" t="s">
        <v>447</v>
      </c>
      <c r="J17" s="130" t="s">
        <v>447</v>
      </c>
      <c r="K17" s="719"/>
      <c r="L17" s="689"/>
      <c r="M17" s="63"/>
    </row>
    <row r="18" spans="1:13" ht="22.5" customHeight="1">
      <c r="A18" s="707" t="s">
        <v>678</v>
      </c>
      <c r="B18" s="690"/>
      <c r="C18" s="708"/>
      <c r="D18" s="539" t="s">
        <v>1056</v>
      </c>
      <c r="E18" s="132" t="s">
        <v>728</v>
      </c>
      <c r="F18" s="132" t="s">
        <v>662</v>
      </c>
      <c r="G18" s="248"/>
      <c r="H18" s="15"/>
      <c r="I18" s="132"/>
      <c r="J18" s="135"/>
      <c r="K18" s="707" t="s">
        <v>729</v>
      </c>
      <c r="L18" s="708"/>
      <c r="M18" s="63"/>
    </row>
    <row r="19" spans="1:13" ht="22.5" customHeight="1">
      <c r="A19" s="249"/>
      <c r="B19" s="144"/>
      <c r="C19" s="250"/>
      <c r="D19" s="540" t="s">
        <v>1064</v>
      </c>
      <c r="E19" s="133" t="s">
        <v>117</v>
      </c>
      <c r="F19" s="133" t="s">
        <v>730</v>
      </c>
      <c r="G19" s="133" t="s">
        <v>1048</v>
      </c>
      <c r="H19" s="251"/>
      <c r="I19" s="133" t="s">
        <v>679</v>
      </c>
      <c r="J19" s="133" t="s">
        <v>455</v>
      </c>
      <c r="K19" s="709"/>
      <c r="L19" s="710"/>
      <c r="M19" s="63"/>
    </row>
    <row r="20" spans="1:13" ht="22.5" customHeight="1">
      <c r="A20" s="248" t="s">
        <v>8</v>
      </c>
      <c r="B20" s="75"/>
      <c r="C20" s="252"/>
      <c r="D20" s="539" t="s">
        <v>1069</v>
      </c>
      <c r="E20" s="253">
        <v>4</v>
      </c>
      <c r="F20" s="132">
        <v>2549</v>
      </c>
      <c r="G20" s="551">
        <v>75000000</v>
      </c>
      <c r="H20" s="547"/>
      <c r="I20" s="454">
        <v>0</v>
      </c>
      <c r="J20" s="551">
        <v>75000000</v>
      </c>
      <c r="K20" s="561" t="s">
        <v>5</v>
      </c>
      <c r="L20" s="541"/>
      <c r="M20" s="63"/>
    </row>
    <row r="21" spans="1:13" ht="22.5" customHeight="1">
      <c r="A21" s="248"/>
      <c r="B21" s="75"/>
      <c r="C21" s="252"/>
      <c r="D21" s="539"/>
      <c r="E21" s="253"/>
      <c r="F21" s="132"/>
      <c r="G21" s="551"/>
      <c r="H21" s="547"/>
      <c r="I21" s="454"/>
      <c r="J21" s="551"/>
      <c r="K21" s="562" t="s">
        <v>6</v>
      </c>
      <c r="L21" s="359"/>
      <c r="M21" s="63"/>
    </row>
    <row r="22" spans="1:12" ht="22.5" customHeight="1">
      <c r="A22" s="248" t="s">
        <v>731</v>
      </c>
      <c r="B22" s="75"/>
      <c r="C22" s="252"/>
      <c r="D22" s="539" t="s">
        <v>1102</v>
      </c>
      <c r="E22" s="253">
        <v>2.1</v>
      </c>
      <c r="F22" s="132">
        <v>2552</v>
      </c>
      <c r="G22" s="454">
        <v>0</v>
      </c>
      <c r="H22" s="255"/>
      <c r="I22" s="256">
        <v>20800000</v>
      </c>
      <c r="J22" s="256">
        <v>20800000</v>
      </c>
      <c r="K22" s="711" t="s">
        <v>732</v>
      </c>
      <c r="L22" s="712"/>
    </row>
    <row r="23" spans="1:12" ht="22.5" customHeight="1">
      <c r="A23" s="248" t="s">
        <v>733</v>
      </c>
      <c r="B23" s="75"/>
      <c r="C23" s="252"/>
      <c r="D23" s="252"/>
      <c r="E23" s="132" t="s">
        <v>734</v>
      </c>
      <c r="F23" s="135"/>
      <c r="G23" s="257"/>
      <c r="H23" s="258"/>
      <c r="I23" s="132"/>
      <c r="J23" s="132"/>
      <c r="K23" s="560"/>
      <c r="L23" s="539"/>
    </row>
    <row r="24" spans="1:12" ht="22.5" customHeight="1">
      <c r="A24" s="248"/>
      <c r="B24" s="75"/>
      <c r="C24" s="252"/>
      <c r="D24" s="252"/>
      <c r="E24" s="132" t="s">
        <v>735</v>
      </c>
      <c r="F24" s="135"/>
      <c r="G24" s="257"/>
      <c r="H24" s="258"/>
      <c r="I24" s="132"/>
      <c r="J24" s="132"/>
      <c r="K24" s="707"/>
      <c r="L24" s="708"/>
    </row>
    <row r="25" spans="1:12" ht="22.5" customHeight="1">
      <c r="A25" s="248"/>
      <c r="B25" s="75"/>
      <c r="C25" s="252"/>
      <c r="D25" s="252"/>
      <c r="E25" s="132" t="s">
        <v>736</v>
      </c>
      <c r="F25" s="135"/>
      <c r="G25" s="254"/>
      <c r="H25" s="259"/>
      <c r="I25" s="256"/>
      <c r="J25" s="132"/>
      <c r="K25" s="707"/>
      <c r="L25" s="708"/>
    </row>
    <row r="26" spans="1:12" ht="22.5" customHeight="1" thickBot="1">
      <c r="A26" s="713" t="s">
        <v>441</v>
      </c>
      <c r="B26" s="714"/>
      <c r="C26" s="714"/>
      <c r="D26" s="714"/>
      <c r="E26" s="715"/>
      <c r="F26" s="716"/>
      <c r="G26" s="455">
        <f>SUM(G20:G25)</f>
        <v>75000000</v>
      </c>
      <c r="H26" s="260"/>
      <c r="I26" s="261">
        <f>SUM(I20:I24)</f>
        <v>20800000</v>
      </c>
      <c r="J26" s="262">
        <f>SUM(J20:J25)</f>
        <v>95800000</v>
      </c>
      <c r="K26" s="709"/>
      <c r="L26" s="710"/>
    </row>
    <row r="27" spans="1:12" ht="6.75" customHeight="1" thickTop="1">
      <c r="A27" s="546"/>
      <c r="B27" s="546"/>
      <c r="C27" s="546"/>
      <c r="D27" s="546"/>
      <c r="E27" s="547"/>
      <c r="F27" s="547"/>
      <c r="G27" s="548"/>
      <c r="H27" s="75"/>
      <c r="I27" s="549"/>
      <c r="J27" s="550"/>
      <c r="K27" s="15"/>
      <c r="L27" s="15"/>
    </row>
    <row r="28" spans="1:6" s="127" customFormat="1" ht="22.5" customHeight="1">
      <c r="A28" s="127" t="s">
        <v>687</v>
      </c>
      <c r="C28" s="129"/>
      <c r="D28" s="129"/>
      <c r="E28" s="129"/>
      <c r="F28" s="129"/>
    </row>
    <row r="29" spans="1:6" s="127" customFormat="1" ht="22.5" customHeight="1">
      <c r="A29" s="127" t="s">
        <v>700</v>
      </c>
      <c r="C29" s="129"/>
      <c r="D29" s="129"/>
      <c r="E29" s="129"/>
      <c r="F29" s="129"/>
    </row>
    <row r="30" spans="1:6" s="127" customFormat="1" ht="22.5" customHeight="1">
      <c r="A30" s="127" t="s">
        <v>1125</v>
      </c>
      <c r="C30" s="129"/>
      <c r="D30" s="129"/>
      <c r="E30" s="129"/>
      <c r="F30" s="129"/>
    </row>
    <row r="31" s="127" customFormat="1" ht="5.25" customHeight="1"/>
    <row r="32" spans="3:6" s="127" customFormat="1" ht="22.5" customHeight="1">
      <c r="C32" s="127" t="s">
        <v>10</v>
      </c>
      <c r="D32" s="129"/>
      <c r="E32" s="129"/>
      <c r="F32" s="129"/>
    </row>
    <row r="33" spans="1:6" s="127" customFormat="1" ht="22.5" customHeight="1">
      <c r="A33" s="127" t="s">
        <v>11</v>
      </c>
      <c r="C33" s="129"/>
      <c r="D33" s="129"/>
      <c r="E33" s="129"/>
      <c r="F33" s="129"/>
    </row>
    <row r="34" spans="1:6" s="127" customFormat="1" ht="22.5" customHeight="1">
      <c r="A34" s="127" t="s">
        <v>12</v>
      </c>
      <c r="C34" s="129"/>
      <c r="D34" s="129"/>
      <c r="E34" s="129"/>
      <c r="F34" s="129"/>
    </row>
    <row r="35" spans="1:6" s="127" customFormat="1" ht="22.5" customHeight="1">
      <c r="A35" s="127" t="s">
        <v>477</v>
      </c>
      <c r="C35" s="129"/>
      <c r="D35" s="129"/>
      <c r="E35" s="129"/>
      <c r="F35" s="129"/>
    </row>
    <row r="36" s="127" customFormat="1" ht="22.5" customHeight="1">
      <c r="C36" s="127" t="s">
        <v>13</v>
      </c>
    </row>
    <row r="37" s="127" customFormat="1" ht="22.5" customHeight="1">
      <c r="A37" s="127" t="s">
        <v>14</v>
      </c>
    </row>
    <row r="38" s="127" customFormat="1" ht="22.5" customHeight="1">
      <c r="A38" s="127" t="s">
        <v>15</v>
      </c>
    </row>
    <row r="39" s="127" customFormat="1" ht="22.5" customHeight="1">
      <c r="A39" s="127" t="s">
        <v>737</v>
      </c>
    </row>
    <row r="40" s="127" customFormat="1" ht="6" customHeight="1"/>
    <row r="41" spans="1:13" s="127" customFormat="1" ht="22.5" customHeight="1">
      <c r="A41" s="137"/>
      <c r="B41" s="137"/>
      <c r="C41" s="137"/>
      <c r="D41" s="137"/>
      <c r="E41" s="137"/>
      <c r="F41" s="137"/>
      <c r="G41" s="705" t="s">
        <v>1103</v>
      </c>
      <c r="H41" s="705"/>
      <c r="I41" s="705"/>
      <c r="J41" s="137"/>
      <c r="K41" s="137"/>
      <c r="L41" s="137"/>
      <c r="M41" s="137"/>
    </row>
    <row r="42" spans="1:13" s="127" customFormat="1" ht="22.5" customHeight="1">
      <c r="A42" s="137"/>
      <c r="B42" s="137"/>
      <c r="C42" s="559"/>
      <c r="D42" s="559"/>
      <c r="E42" s="559"/>
      <c r="F42" s="559"/>
      <c r="G42" s="137"/>
      <c r="H42" s="137"/>
      <c r="I42" s="137"/>
      <c r="J42" s="137"/>
      <c r="K42" s="137"/>
      <c r="L42" s="137"/>
      <c r="M42" s="137"/>
    </row>
    <row r="43" spans="1:13" s="127" customFormat="1" ht="22.5" customHeight="1">
      <c r="A43" s="705" t="s">
        <v>712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137"/>
    </row>
  </sheetData>
  <mergeCells count="13">
    <mergeCell ref="A43:L43"/>
    <mergeCell ref="G41:I41"/>
    <mergeCell ref="A1:L1"/>
    <mergeCell ref="A26:F26"/>
    <mergeCell ref="F5:G5"/>
    <mergeCell ref="K17:L17"/>
    <mergeCell ref="A18:C18"/>
    <mergeCell ref="K26:L26"/>
    <mergeCell ref="K18:L18"/>
    <mergeCell ref="K25:L25"/>
    <mergeCell ref="K19:L19"/>
    <mergeCell ref="K22:L22"/>
    <mergeCell ref="K24:L24"/>
  </mergeCells>
  <printOptions/>
  <pageMargins left="0.66" right="0.15" top="0.36" bottom="0.15748031496062992" header="0.26" footer="0.11811023622047245"/>
  <pageSetup horizontalDpi="180" verticalDpi="18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E25" sqref="E25"/>
    </sheetView>
  </sheetViews>
  <sheetFormatPr defaultColWidth="9.33203125" defaultRowHeight="21"/>
  <cols>
    <col min="1" max="1" width="67.5" style="122" customWidth="1"/>
    <col min="2" max="2" width="19.5" style="124" customWidth="1"/>
    <col min="3" max="3" width="5.33203125" style="124" customWidth="1"/>
    <col min="4" max="4" width="19.5" style="124" customWidth="1"/>
    <col min="5" max="5" width="9.66015625" style="122" customWidth="1"/>
    <col min="6" max="6" width="9.33203125" style="122" customWidth="1"/>
    <col min="7" max="7" width="17.16015625" style="122" customWidth="1"/>
    <col min="8" max="16384" width="9.33203125" style="122" customWidth="1"/>
  </cols>
  <sheetData>
    <row r="1" spans="1:4" ht="24" customHeight="1">
      <c r="A1" s="681" t="s">
        <v>739</v>
      </c>
      <c r="B1" s="681"/>
      <c r="C1" s="681"/>
      <c r="D1" s="681"/>
    </row>
    <row r="2" ht="24" customHeight="1"/>
    <row r="3" spans="1:4" ht="24" customHeight="1">
      <c r="A3" s="264" t="s">
        <v>740</v>
      </c>
      <c r="B3" s="122"/>
      <c r="C3" s="122"/>
      <c r="D3" s="122"/>
    </row>
    <row r="4" spans="1:4" ht="24" customHeight="1">
      <c r="A4" s="264"/>
      <c r="B4" s="170" t="s">
        <v>769</v>
      </c>
      <c r="C4" s="263" t="s">
        <v>639</v>
      </c>
      <c r="D4" s="170" t="s">
        <v>741</v>
      </c>
    </row>
    <row r="5" spans="1:8" ht="24" customHeight="1">
      <c r="A5" s="122" t="s">
        <v>742</v>
      </c>
      <c r="B5" s="122"/>
      <c r="C5" s="122"/>
      <c r="D5" s="122"/>
      <c r="H5" s="170"/>
    </row>
    <row r="6" spans="1:8" ht="24" customHeight="1">
      <c r="A6" s="122" t="s">
        <v>743</v>
      </c>
      <c r="B6" s="263">
        <v>19378749.96</v>
      </c>
      <c r="C6" s="122"/>
      <c r="D6" s="263">
        <v>23032499.96</v>
      </c>
      <c r="H6" s="123"/>
    </row>
    <row r="7" spans="1:8" ht="24" customHeight="1">
      <c r="A7" s="122" t="s">
        <v>744</v>
      </c>
      <c r="B7" s="265">
        <v>-2358749.98</v>
      </c>
      <c r="C7" s="122"/>
      <c r="D7" s="265">
        <v>-3237499.98</v>
      </c>
      <c r="H7" s="123"/>
    </row>
    <row r="8" spans="1:8" ht="24" customHeight="1" thickBot="1">
      <c r="A8" s="122" t="s">
        <v>745</v>
      </c>
      <c r="B8" s="266">
        <f>SUM(B6:B7)</f>
        <v>17019999.98</v>
      </c>
      <c r="C8" s="122"/>
      <c r="D8" s="266">
        <f>SUM(D6:D7)</f>
        <v>19794999.98</v>
      </c>
      <c r="H8" s="267"/>
    </row>
    <row r="9" spans="2:10" ht="24" customHeight="1" thickTop="1">
      <c r="B9" s="122"/>
      <c r="C9" s="122"/>
      <c r="D9" s="122"/>
      <c r="G9" s="170"/>
      <c r="H9" s="263"/>
      <c r="I9" s="170"/>
      <c r="J9" s="263"/>
    </row>
    <row r="10" spans="1:10" ht="24" customHeight="1">
      <c r="A10" s="122" t="s">
        <v>746</v>
      </c>
      <c r="F10" s="268"/>
      <c r="G10" s="185"/>
      <c r="H10" s="185"/>
      <c r="I10" s="185"/>
      <c r="J10" s="185"/>
    </row>
    <row r="11" spans="1:10" ht="24" customHeight="1">
      <c r="A11" s="122" t="s">
        <v>747</v>
      </c>
      <c r="F11" s="268"/>
      <c r="G11" s="185"/>
      <c r="H11" s="185"/>
      <c r="I11" s="185"/>
      <c r="J11" s="185"/>
    </row>
    <row r="12" spans="1:10" ht="24" customHeight="1">
      <c r="A12" s="122" t="s">
        <v>755</v>
      </c>
      <c r="F12" s="268"/>
      <c r="G12" s="185"/>
      <c r="H12" s="185"/>
      <c r="I12" s="185"/>
      <c r="J12" s="185"/>
    </row>
    <row r="13" spans="1:10" ht="24" customHeight="1">
      <c r="A13" s="122" t="s">
        <v>756</v>
      </c>
      <c r="F13" s="268"/>
      <c r="G13" s="242"/>
      <c r="H13" s="185"/>
      <c r="I13" s="242"/>
      <c r="J13" s="185"/>
    </row>
    <row r="14" spans="1:10" ht="24" customHeight="1">
      <c r="A14" s="122" t="s">
        <v>757</v>
      </c>
      <c r="F14" s="268"/>
      <c r="G14" s="185"/>
      <c r="H14" s="185"/>
      <c r="I14" s="185"/>
      <c r="J14" s="185"/>
    </row>
    <row r="15" ht="24" customHeight="1"/>
    <row r="16" ht="24" customHeight="1">
      <c r="A16" s="241" t="s">
        <v>758</v>
      </c>
    </row>
    <row r="17" spans="2:4" ht="24" customHeight="1">
      <c r="B17" s="170" t="s">
        <v>769</v>
      </c>
      <c r="C17" s="263" t="s">
        <v>639</v>
      </c>
      <c r="D17" s="170" t="s">
        <v>640</v>
      </c>
    </row>
    <row r="18" ht="24" customHeight="1">
      <c r="A18" s="122" t="s">
        <v>759</v>
      </c>
    </row>
    <row r="19" spans="1:4" ht="24" customHeight="1">
      <c r="A19" s="122" t="s">
        <v>760</v>
      </c>
      <c r="B19" s="124">
        <v>2425195417.1</v>
      </c>
      <c r="D19" s="124">
        <v>1896265876.3</v>
      </c>
    </row>
    <row r="20" spans="1:4" ht="24" customHeight="1">
      <c r="A20" s="122" t="s">
        <v>761</v>
      </c>
      <c r="B20" s="124">
        <v>869845850.31</v>
      </c>
      <c r="D20" s="124">
        <v>974360661.05</v>
      </c>
    </row>
    <row r="21" spans="1:4" ht="24" customHeight="1">
      <c r="A21" s="122" t="s">
        <v>762</v>
      </c>
      <c r="B21" s="124">
        <v>312500000</v>
      </c>
      <c r="D21" s="124">
        <v>237500000</v>
      </c>
    </row>
    <row r="22" spans="1:4" ht="24" customHeight="1">
      <c r="A22" s="122" t="s">
        <v>633</v>
      </c>
      <c r="B22" s="269">
        <f>SUM(B19:B21)</f>
        <v>3607541267.41</v>
      </c>
      <c r="D22" s="269">
        <f>SUM(D19:D21)</f>
        <v>3108126537.35</v>
      </c>
    </row>
    <row r="23" ht="24" customHeight="1">
      <c r="A23" s="122" t="s">
        <v>763</v>
      </c>
    </row>
    <row r="24" spans="1:4" ht="24" customHeight="1">
      <c r="A24" s="122" t="s">
        <v>764</v>
      </c>
      <c r="B24" s="124">
        <v>32930510.6</v>
      </c>
      <c r="D24" s="124">
        <v>42409402</v>
      </c>
    </row>
    <row r="25" spans="1:4" ht="24" customHeight="1">
      <c r="A25" s="122" t="s">
        <v>765</v>
      </c>
      <c r="B25" s="124">
        <v>72830254.62</v>
      </c>
      <c r="D25" s="124">
        <v>85685967.95</v>
      </c>
    </row>
    <row r="26" spans="1:4" ht="24" customHeight="1">
      <c r="A26" s="122" t="s">
        <v>766</v>
      </c>
      <c r="B26" s="124">
        <v>45100000</v>
      </c>
      <c r="D26" s="124">
        <v>25100000</v>
      </c>
    </row>
    <row r="27" spans="1:4" ht="24" customHeight="1">
      <c r="A27" s="122" t="s">
        <v>767</v>
      </c>
      <c r="B27" s="269">
        <f>SUM(B24:B26)</f>
        <v>150860765.22</v>
      </c>
      <c r="D27" s="269">
        <f>SUM(D24:D26)</f>
        <v>153195369.95</v>
      </c>
    </row>
    <row r="28" spans="1:4" ht="24" customHeight="1" thickBot="1">
      <c r="A28" s="122" t="s">
        <v>768</v>
      </c>
      <c r="B28" s="244">
        <f>B22+B27</f>
        <v>3758402032.6299996</v>
      </c>
      <c r="D28" s="244">
        <f>D22+D27</f>
        <v>3261321907.2999997</v>
      </c>
    </row>
    <row r="29" spans="2:4" ht="24" customHeight="1" thickTop="1">
      <c r="B29" s="185"/>
      <c r="D29" s="185"/>
    </row>
    <row r="30" spans="2:4" ht="22.5" customHeight="1">
      <c r="B30" s="185"/>
      <c r="D30" s="185"/>
    </row>
    <row r="31" spans="2:4" ht="22.5" customHeight="1">
      <c r="B31" s="185"/>
      <c r="D31" s="185"/>
    </row>
    <row r="32" spans="1:5" ht="23.25" customHeight="1">
      <c r="A32" s="682" t="s">
        <v>1103</v>
      </c>
      <c r="B32" s="682"/>
      <c r="C32" s="682"/>
      <c r="D32" s="682"/>
      <c r="E32" s="63"/>
    </row>
    <row r="33" spans="2:5" ht="22.5" customHeight="1">
      <c r="B33" s="122"/>
      <c r="E33" s="124"/>
    </row>
    <row r="34" spans="1:5" ht="22.5" customHeight="1">
      <c r="A34" s="682" t="s">
        <v>712</v>
      </c>
      <c r="B34" s="682"/>
      <c r="C34" s="682"/>
      <c r="D34" s="682"/>
      <c r="E34" s="63"/>
    </row>
  </sheetData>
  <mergeCells count="3">
    <mergeCell ref="A1:D1"/>
    <mergeCell ref="A32:D32"/>
    <mergeCell ref="A34:D34"/>
  </mergeCells>
  <printOptions/>
  <pageMargins left="0.5905511811023623" right="0.2362204724409449" top="0.76" bottom="0.6692913385826772" header="0.3937007874015748" footer="0.5118110236220472"/>
  <pageSetup horizontalDpi="180" verticalDpi="18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showGridLines="0" zoomScaleSheetLayoutView="75" workbookViewId="0" topLeftCell="A1">
      <selection activeCell="F48" sqref="F48"/>
    </sheetView>
  </sheetViews>
  <sheetFormatPr defaultColWidth="9.33203125" defaultRowHeight="21"/>
  <cols>
    <col min="1" max="1" width="4" style="74" customWidth="1"/>
    <col min="2" max="2" width="22.5" style="74" customWidth="1"/>
    <col min="3" max="3" width="6.66015625" style="74" customWidth="1"/>
    <col min="4" max="4" width="15.16015625" style="74" customWidth="1"/>
    <col min="5" max="5" width="9.16015625" style="74" customWidth="1"/>
    <col min="6" max="6" width="8.16015625" style="74" customWidth="1"/>
    <col min="7" max="7" width="15.5" style="125" customWidth="1"/>
    <col min="8" max="8" width="15.5" style="126" customWidth="1"/>
    <col min="9" max="9" width="14.16015625" style="126" customWidth="1"/>
    <col min="10" max="10" width="15.5" style="126" customWidth="1"/>
    <col min="11" max="12" width="13" style="74" customWidth="1"/>
    <col min="13" max="13" width="2.16015625" style="74" customWidth="1"/>
    <col min="14" max="35" width="9.33203125" style="75" customWidth="1"/>
    <col min="36" max="16384" width="9.33203125" style="74" customWidth="1"/>
  </cols>
  <sheetData>
    <row r="1" spans="1:12" ht="21.75">
      <c r="A1" s="706" t="s">
        <v>101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</row>
    <row r="2" spans="7:35" s="76" customFormat="1" ht="18.75">
      <c r="G2" s="77"/>
      <c r="H2" s="78"/>
      <c r="I2" s="78"/>
      <c r="J2" s="78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s="76" customFormat="1" ht="18.75">
      <c r="A3" s="76" t="s">
        <v>102</v>
      </c>
      <c r="E3" s="78"/>
      <c r="F3" s="78"/>
      <c r="G3" s="77"/>
      <c r="H3" s="78"/>
      <c r="I3" s="78"/>
      <c r="J3" s="78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5" s="76" customFormat="1" ht="18.75">
      <c r="A4" s="76" t="s">
        <v>103</v>
      </c>
      <c r="E4" s="78"/>
      <c r="F4" s="78"/>
      <c r="G4" s="77"/>
      <c r="H4" s="78"/>
      <c r="I4" s="78"/>
      <c r="J4" s="78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2:35" s="76" customFormat="1" ht="18.75">
      <c r="B5" s="80"/>
      <c r="C5" s="80" t="s">
        <v>1051</v>
      </c>
      <c r="D5" s="80"/>
      <c r="E5" s="81" t="s">
        <v>104</v>
      </c>
      <c r="F5" s="81" t="s">
        <v>105</v>
      </c>
      <c r="G5" s="687" t="s">
        <v>106</v>
      </c>
      <c r="H5" s="688"/>
      <c r="I5" s="687" t="s">
        <v>107</v>
      </c>
      <c r="J5" s="688"/>
      <c r="K5" s="671" t="s">
        <v>108</v>
      </c>
      <c r="L5" s="671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2:35" s="76" customFormat="1" ht="18.75">
      <c r="B6" s="82" t="s">
        <v>1047</v>
      </c>
      <c r="C6" s="82" t="s">
        <v>1056</v>
      </c>
      <c r="D6" s="82" t="s">
        <v>109</v>
      </c>
      <c r="E6" s="83" t="s">
        <v>110</v>
      </c>
      <c r="F6" s="84" t="s">
        <v>111</v>
      </c>
      <c r="G6" s="683" t="s">
        <v>112</v>
      </c>
      <c r="H6" s="683" t="s">
        <v>113</v>
      </c>
      <c r="I6" s="683" t="s">
        <v>112</v>
      </c>
      <c r="J6" s="683" t="s">
        <v>113</v>
      </c>
      <c r="K6" s="686" t="s">
        <v>114</v>
      </c>
      <c r="L6" s="686" t="s">
        <v>115</v>
      </c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2:35" s="76" customFormat="1" ht="18.75">
      <c r="B7" s="85"/>
      <c r="C7" s="85" t="s">
        <v>1064</v>
      </c>
      <c r="D7" s="85"/>
      <c r="E7" s="84" t="s">
        <v>116</v>
      </c>
      <c r="F7" s="86" t="s">
        <v>117</v>
      </c>
      <c r="G7" s="685"/>
      <c r="H7" s="684"/>
      <c r="I7" s="685"/>
      <c r="J7" s="684"/>
      <c r="K7" s="684"/>
      <c r="L7" s="685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2:35" s="76" customFormat="1" ht="18.75">
      <c r="B8" s="87" t="s">
        <v>118</v>
      </c>
      <c r="C8" s="80" t="s">
        <v>1069</v>
      </c>
      <c r="D8" s="87" t="s">
        <v>119</v>
      </c>
      <c r="E8" s="88">
        <v>100</v>
      </c>
      <c r="F8" s="88">
        <v>15.33</v>
      </c>
      <c r="G8" s="88">
        <v>110618302.5</v>
      </c>
      <c r="H8" s="89">
        <v>168612917</v>
      </c>
      <c r="I8" s="88"/>
      <c r="J8" s="89"/>
      <c r="K8" s="88">
        <v>7353636</v>
      </c>
      <c r="L8" s="88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2:35" s="76" customFormat="1" ht="18.75">
      <c r="B9" s="90" t="s">
        <v>120</v>
      </c>
      <c r="C9" s="82"/>
      <c r="D9" s="91" t="s">
        <v>1048</v>
      </c>
      <c r="E9" s="92">
        <v>80</v>
      </c>
      <c r="F9" s="92">
        <v>15.32</v>
      </c>
      <c r="G9" s="92"/>
      <c r="H9" s="93"/>
      <c r="I9" s="92">
        <v>95256367.5</v>
      </c>
      <c r="J9" s="93">
        <v>148298326</v>
      </c>
      <c r="K9" s="92"/>
      <c r="L9" s="92">
        <v>3333330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2:35" s="76" customFormat="1" ht="18.75">
      <c r="B10" s="94" t="s">
        <v>121</v>
      </c>
      <c r="C10" s="85"/>
      <c r="D10" s="94"/>
      <c r="E10" s="95"/>
      <c r="F10" s="95"/>
      <c r="G10" s="95"/>
      <c r="H10" s="96"/>
      <c r="I10" s="95"/>
      <c r="J10" s="96"/>
      <c r="K10" s="95"/>
      <c r="L10" s="95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</row>
    <row r="11" spans="2:35" s="76" customFormat="1" ht="18.75">
      <c r="B11" s="97" t="s">
        <v>122</v>
      </c>
      <c r="C11" s="98" t="s">
        <v>1069</v>
      </c>
      <c r="D11" s="99" t="s">
        <v>905</v>
      </c>
      <c r="E11" s="100">
        <v>108</v>
      </c>
      <c r="F11" s="100">
        <v>10.43</v>
      </c>
      <c r="G11" s="100">
        <v>11771071.97</v>
      </c>
      <c r="H11" s="101">
        <v>229739087.99999997</v>
      </c>
      <c r="I11" s="100">
        <v>11771071.97</v>
      </c>
      <c r="J11" s="101">
        <v>241000807.99999997</v>
      </c>
      <c r="K11" s="100">
        <v>9009376</v>
      </c>
      <c r="L11" s="100">
        <v>7883204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2" spans="2:35" s="76" customFormat="1" ht="18.75">
      <c r="B12" s="90" t="s">
        <v>1</v>
      </c>
      <c r="C12" s="82" t="s">
        <v>1069</v>
      </c>
      <c r="D12" s="90" t="s">
        <v>123</v>
      </c>
      <c r="E12" s="92">
        <v>75</v>
      </c>
      <c r="F12" s="92">
        <v>10.64</v>
      </c>
      <c r="G12" s="92">
        <v>20772388.66</v>
      </c>
      <c r="H12" s="93">
        <v>59037200</v>
      </c>
      <c r="I12" s="92">
        <v>20772388.66</v>
      </c>
      <c r="J12" s="93">
        <v>71004200</v>
      </c>
      <c r="K12" s="92">
        <v>3989000</v>
      </c>
      <c r="L12" s="92">
        <v>917000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2:35" s="76" customFormat="1" ht="18.75">
      <c r="B13" s="87" t="s">
        <v>2</v>
      </c>
      <c r="C13" s="80" t="s">
        <v>1069</v>
      </c>
      <c r="D13" s="87" t="s">
        <v>124</v>
      </c>
      <c r="E13" s="88">
        <v>494.03</v>
      </c>
      <c r="F13" s="88">
        <v>8.85</v>
      </c>
      <c r="G13" s="88">
        <v>201116146.31000003</v>
      </c>
      <c r="H13" s="89">
        <v>603353526</v>
      </c>
      <c r="I13" s="88"/>
      <c r="J13" s="89"/>
      <c r="K13" s="88">
        <v>7728934</v>
      </c>
      <c r="L13" s="88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2:35" s="76" customFormat="1" ht="18.75">
      <c r="B14" s="90"/>
      <c r="C14" s="82"/>
      <c r="D14" s="102" t="s">
        <v>1048</v>
      </c>
      <c r="E14" s="92">
        <v>494.03</v>
      </c>
      <c r="F14" s="92">
        <v>7.82</v>
      </c>
      <c r="G14" s="92"/>
      <c r="H14" s="93"/>
      <c r="I14" s="92">
        <v>134843540.04000002</v>
      </c>
      <c r="J14" s="93">
        <v>598992385</v>
      </c>
      <c r="K14" s="92"/>
      <c r="L14" s="92">
        <v>7397214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</row>
    <row r="15" spans="2:35" s="76" customFormat="1" ht="18.75">
      <c r="B15" s="97" t="s">
        <v>125</v>
      </c>
      <c r="C15" s="98" t="s">
        <v>1069</v>
      </c>
      <c r="D15" s="97" t="s">
        <v>126</v>
      </c>
      <c r="E15" s="100">
        <v>120</v>
      </c>
      <c r="F15" s="100">
        <v>5.98</v>
      </c>
      <c r="G15" s="100">
        <v>5299907.7</v>
      </c>
      <c r="H15" s="101">
        <v>12195800</v>
      </c>
      <c r="I15" s="100">
        <v>5299907.7</v>
      </c>
      <c r="J15" s="101">
        <v>14706700</v>
      </c>
      <c r="K15" s="100">
        <v>538050</v>
      </c>
      <c r="L15" s="100">
        <v>0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</row>
    <row r="16" spans="2:35" s="76" customFormat="1" ht="18.75">
      <c r="B16" s="87" t="s">
        <v>127</v>
      </c>
      <c r="C16" s="80" t="s">
        <v>1069</v>
      </c>
      <c r="D16" s="87" t="s">
        <v>128</v>
      </c>
      <c r="E16" s="88">
        <v>60</v>
      </c>
      <c r="F16" s="88">
        <v>19.73</v>
      </c>
      <c r="G16" s="88">
        <v>100332288.32</v>
      </c>
      <c r="H16" s="89">
        <v>153919740</v>
      </c>
      <c r="I16" s="88"/>
      <c r="J16" s="89"/>
      <c r="K16" s="88">
        <v>2169990</v>
      </c>
      <c r="L16" s="88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</row>
    <row r="17" spans="2:35" s="76" customFormat="1" ht="18.75">
      <c r="B17" s="94"/>
      <c r="C17" s="85"/>
      <c r="D17" s="103" t="s">
        <v>1048</v>
      </c>
      <c r="E17" s="95">
        <v>60</v>
      </c>
      <c r="F17" s="95">
        <v>7.23</v>
      </c>
      <c r="G17" s="95"/>
      <c r="H17" s="96"/>
      <c r="I17" s="95">
        <v>3022679.57</v>
      </c>
      <c r="J17" s="96">
        <v>51645762</v>
      </c>
      <c r="K17" s="95"/>
      <c r="L17" s="95">
        <v>2169990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</row>
    <row r="18" spans="2:35" s="76" customFormat="1" ht="18.75">
      <c r="B18" s="97" t="s">
        <v>129</v>
      </c>
      <c r="C18" s="98" t="s">
        <v>1069</v>
      </c>
      <c r="D18" s="97" t="s">
        <v>433</v>
      </c>
      <c r="E18" s="100">
        <v>275.88</v>
      </c>
      <c r="F18" s="100">
        <v>10.07</v>
      </c>
      <c r="G18" s="100">
        <v>139558980.79999998</v>
      </c>
      <c r="H18" s="101">
        <v>338904410</v>
      </c>
      <c r="I18" s="100">
        <v>139558980.79999998</v>
      </c>
      <c r="J18" s="101">
        <v>325014885</v>
      </c>
      <c r="K18" s="100">
        <v>5555810</v>
      </c>
      <c r="L18" s="100">
        <v>4884450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2:35" s="76" customFormat="1" ht="18.75">
      <c r="B19" s="90" t="s">
        <v>131</v>
      </c>
      <c r="C19" s="82" t="s">
        <v>1069</v>
      </c>
      <c r="D19" s="90" t="s">
        <v>132</v>
      </c>
      <c r="E19" s="92">
        <v>120</v>
      </c>
      <c r="F19" s="92">
        <v>10.02</v>
      </c>
      <c r="G19" s="92">
        <v>148311451.44000003</v>
      </c>
      <c r="H19" s="93">
        <v>184013712</v>
      </c>
      <c r="I19" s="92">
        <v>148311451.44000003</v>
      </c>
      <c r="J19" s="93">
        <v>184013712</v>
      </c>
      <c r="K19" s="92">
        <v>9020280</v>
      </c>
      <c r="L19" s="92">
        <v>3642184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</row>
    <row r="20" spans="2:35" s="76" customFormat="1" ht="18.75">
      <c r="B20" s="94"/>
      <c r="C20" s="85"/>
      <c r="D20" s="94" t="s">
        <v>133</v>
      </c>
      <c r="E20" s="95"/>
      <c r="F20" s="95"/>
      <c r="G20" s="95"/>
      <c r="H20" s="96"/>
      <c r="I20" s="95"/>
      <c r="J20" s="96"/>
      <c r="K20" s="95"/>
      <c r="L20" s="95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</row>
    <row r="21" spans="2:35" s="76" customFormat="1" ht="18.75">
      <c r="B21" s="90" t="s">
        <v>134</v>
      </c>
      <c r="C21" s="82" t="s">
        <v>1069</v>
      </c>
      <c r="D21" s="104" t="s">
        <v>135</v>
      </c>
      <c r="E21" s="92">
        <v>955</v>
      </c>
      <c r="F21" s="92">
        <v>10.41</v>
      </c>
      <c r="G21" s="88">
        <v>167744689.87</v>
      </c>
      <c r="H21" s="89">
        <v>381822566.4</v>
      </c>
      <c r="I21" s="88"/>
      <c r="J21" s="89"/>
      <c r="K21" s="88">
        <f>17400768+12429120</f>
        <v>29829888</v>
      </c>
      <c r="L21" s="88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</row>
    <row r="22" spans="2:35" s="76" customFormat="1" ht="18.75">
      <c r="B22" s="90"/>
      <c r="C22" s="82"/>
      <c r="D22" s="103" t="s">
        <v>1048</v>
      </c>
      <c r="E22" s="92">
        <v>820</v>
      </c>
      <c r="F22" s="92">
        <v>12.13</v>
      </c>
      <c r="G22" s="95"/>
      <c r="H22" s="96"/>
      <c r="I22" s="95">
        <v>0</v>
      </c>
      <c r="J22" s="96">
        <v>0</v>
      </c>
      <c r="K22" s="95"/>
      <c r="L22" s="95">
        <v>0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</row>
    <row r="23" spans="2:35" s="76" customFormat="1" ht="18.75">
      <c r="B23" s="105" t="s">
        <v>88</v>
      </c>
      <c r="C23" s="106"/>
      <c r="D23" s="106"/>
      <c r="E23" s="107"/>
      <c r="F23" s="108"/>
      <c r="G23" s="92">
        <f aca="true" t="shared" si="0" ref="G23:L23">SUM(G8:G22)</f>
        <v>905525227.57</v>
      </c>
      <c r="H23" s="93">
        <f t="shared" si="0"/>
        <v>2131598959.4</v>
      </c>
      <c r="I23" s="92">
        <f t="shared" si="0"/>
        <v>558836387.6800001</v>
      </c>
      <c r="J23" s="93">
        <f t="shared" si="0"/>
        <v>1634676778</v>
      </c>
      <c r="K23" s="92">
        <f t="shared" si="0"/>
        <v>75194964</v>
      </c>
      <c r="L23" s="92">
        <f t="shared" si="0"/>
        <v>30227372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</row>
    <row r="24" spans="2:35" s="76" customFormat="1" ht="18.75">
      <c r="B24" s="109" t="s">
        <v>136</v>
      </c>
      <c r="C24" s="110"/>
      <c r="D24" s="110"/>
      <c r="E24" s="111"/>
      <c r="F24" s="112"/>
      <c r="G24" s="92">
        <v>162335043.59</v>
      </c>
      <c r="H24" s="93">
        <v>293596457.7</v>
      </c>
      <c r="I24" s="92">
        <v>123230718.58999999</v>
      </c>
      <c r="J24" s="93">
        <v>261589098.3</v>
      </c>
      <c r="K24" s="92">
        <v>11685855.75</v>
      </c>
      <c r="L24" s="92">
        <v>8917464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</row>
    <row r="25" spans="1:35" s="116" customFormat="1" ht="19.5" thickBot="1">
      <c r="A25" s="76"/>
      <c r="B25" s="109" t="s">
        <v>91</v>
      </c>
      <c r="C25" s="110"/>
      <c r="D25" s="110"/>
      <c r="E25" s="111"/>
      <c r="F25" s="112"/>
      <c r="G25" s="114">
        <f aca="true" t="shared" si="1" ref="G25:L25">G23+G24</f>
        <v>1067860271.1600001</v>
      </c>
      <c r="H25" s="115">
        <f t="shared" si="1"/>
        <v>2425195417.1</v>
      </c>
      <c r="I25" s="114">
        <f t="shared" si="1"/>
        <v>682067106.2700001</v>
      </c>
      <c r="J25" s="115">
        <f t="shared" si="1"/>
        <v>1896265876.3</v>
      </c>
      <c r="K25" s="115">
        <f t="shared" si="1"/>
        <v>86880819.75</v>
      </c>
      <c r="L25" s="115">
        <f t="shared" si="1"/>
        <v>39144836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5:35" s="116" customFormat="1" ht="19.5" customHeight="1" thickTop="1">
      <c r="E26" s="117"/>
      <c r="F26" s="117"/>
      <c r="G26" s="117"/>
      <c r="H26" s="117"/>
      <c r="I26" s="117"/>
      <c r="J26" s="117"/>
      <c r="K26" s="118"/>
      <c r="L26" s="119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2:35" s="116" customFormat="1" ht="19.5" customHeight="1">
      <c r="B27" s="116" t="s">
        <v>137</v>
      </c>
      <c r="E27" s="117"/>
      <c r="F27" s="117"/>
      <c r="G27" s="117"/>
      <c r="H27" s="117"/>
      <c r="I27" s="117"/>
      <c r="J27" s="117"/>
      <c r="K27" s="118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</row>
    <row r="28" spans="2:35" s="116" customFormat="1" ht="15" customHeight="1">
      <c r="B28" s="116" t="s">
        <v>138</v>
      </c>
      <c r="E28" s="117"/>
      <c r="F28" s="117"/>
      <c r="G28" s="117"/>
      <c r="H28" s="120"/>
      <c r="I28" s="117"/>
      <c r="J28" s="117"/>
      <c r="K28" s="121"/>
      <c r="L28" s="118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5:35" s="116" customFormat="1" ht="15" customHeight="1">
      <c r="E29" s="117"/>
      <c r="F29" s="117"/>
      <c r="G29" s="117"/>
      <c r="H29" s="117"/>
      <c r="I29" s="117"/>
      <c r="J29" s="117"/>
      <c r="K29" s="118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</row>
    <row r="30" spans="5:35" s="116" customFormat="1" ht="43.5" customHeight="1">
      <c r="E30" s="117"/>
      <c r="F30" s="117"/>
      <c r="G30" s="117"/>
      <c r="H30" s="117"/>
      <c r="I30" s="117"/>
      <c r="J30" s="117"/>
      <c r="K30" s="118"/>
      <c r="L30" s="118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  <row r="31" spans="5:35" s="116" customFormat="1" ht="43.5" customHeight="1">
      <c r="E31" s="117"/>
      <c r="F31" s="117"/>
      <c r="G31" s="117"/>
      <c r="H31" s="117"/>
      <c r="I31" s="117"/>
      <c r="J31" s="117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</row>
    <row r="32" spans="5:35" s="116" customFormat="1" ht="43.5" customHeight="1">
      <c r="E32" s="117"/>
      <c r="F32" s="117"/>
      <c r="G32" s="117"/>
      <c r="H32" s="117"/>
      <c r="I32" s="117"/>
      <c r="J32" s="117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</row>
    <row r="33" spans="5:35" s="116" customFormat="1" ht="43.5" customHeight="1">
      <c r="E33" s="117"/>
      <c r="F33" s="117"/>
      <c r="G33" s="117"/>
      <c r="H33" s="117"/>
      <c r="I33" s="117"/>
      <c r="J33" s="117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</row>
    <row r="34" spans="5:35" s="116" customFormat="1" ht="43.5" customHeight="1">
      <c r="E34" s="117"/>
      <c r="F34" s="117"/>
      <c r="G34" s="117"/>
      <c r="H34" s="117"/>
      <c r="I34" s="117"/>
      <c r="J34" s="117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5:35" s="116" customFormat="1" ht="28.5" customHeight="1">
      <c r="E35" s="117"/>
      <c r="F35" s="117"/>
      <c r="G35" s="117"/>
      <c r="H35" s="117"/>
      <c r="I35" s="117"/>
      <c r="J35" s="117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</row>
    <row r="36" spans="5:35" s="116" customFormat="1" ht="37.5" customHeight="1">
      <c r="E36" s="117"/>
      <c r="F36" s="117"/>
      <c r="G36" s="117"/>
      <c r="H36" s="117"/>
      <c r="I36" s="117"/>
      <c r="J36" s="117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</row>
    <row r="37" spans="5:35" s="116" customFormat="1" ht="43.5" customHeight="1">
      <c r="E37" s="117"/>
      <c r="F37" s="117"/>
      <c r="G37" s="117"/>
      <c r="H37" s="117"/>
      <c r="I37" s="117"/>
      <c r="J37" s="117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</row>
    <row r="38" spans="5:35" s="116" customFormat="1" ht="56.25" customHeight="1">
      <c r="E38" s="117"/>
      <c r="F38" s="117"/>
      <c r="G38" s="117"/>
      <c r="H38" s="117"/>
      <c r="I38" s="117"/>
      <c r="J38" s="117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</row>
    <row r="39" spans="1:35" s="76" customFormat="1" ht="23.25">
      <c r="A39" s="682" t="s">
        <v>139</v>
      </c>
      <c r="B39" s="682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s="76" customFormat="1" ht="23.25">
      <c r="A40" s="122"/>
      <c r="B40" s="122"/>
      <c r="C40" s="122"/>
      <c r="D40" s="122"/>
      <c r="E40" s="122"/>
      <c r="F40" s="122"/>
      <c r="G40" s="123"/>
      <c r="H40" s="124"/>
      <c r="I40" s="124"/>
      <c r="J40" s="124"/>
      <c r="K40" s="122"/>
      <c r="L40" s="122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12" ht="23.25">
      <c r="A41" s="682" t="s">
        <v>140</v>
      </c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</row>
  </sheetData>
  <mergeCells count="12">
    <mergeCell ref="G5:H5"/>
    <mergeCell ref="I5:J5"/>
    <mergeCell ref="L6:L7"/>
    <mergeCell ref="A1:L1"/>
    <mergeCell ref="K5:L5"/>
    <mergeCell ref="G6:G7"/>
    <mergeCell ref="A39:L39"/>
    <mergeCell ref="A41:L41"/>
    <mergeCell ref="H6:H7"/>
    <mergeCell ref="I6:I7"/>
    <mergeCell ref="J6:J7"/>
    <mergeCell ref="K6:K7"/>
  </mergeCells>
  <printOptions/>
  <pageMargins left="0.11811023622047245" right="0" top="0.5118110236220472" bottom="0.4724409448818898" header="0.31496062992125984" footer="0.35433070866141736"/>
  <pageSetup horizontalDpi="180" verticalDpi="18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4"/>
  <sheetViews>
    <sheetView showGridLines="0" workbookViewId="0" topLeftCell="A1">
      <selection activeCell="A37" sqref="A37"/>
    </sheetView>
  </sheetViews>
  <sheetFormatPr defaultColWidth="9.33203125" defaultRowHeight="22.5" customHeight="1"/>
  <cols>
    <col min="1" max="1" width="32.5" style="127" customWidth="1"/>
    <col min="2" max="2" width="7.83203125" style="569" customWidth="1"/>
    <col min="3" max="3" width="20.16015625" style="127" customWidth="1"/>
    <col min="4" max="4" width="10" style="570" customWidth="1"/>
    <col min="5" max="5" width="8.66015625" style="570" customWidth="1"/>
    <col min="6" max="6" width="17.83203125" style="129" customWidth="1"/>
    <col min="7" max="7" width="17.16015625" style="127" customWidth="1"/>
    <col min="8" max="8" width="15.16015625" style="129" customWidth="1"/>
    <col min="9" max="9" width="15.66015625" style="127" customWidth="1"/>
    <col min="10" max="10" width="1.66796875" style="127" customWidth="1"/>
    <col min="11" max="11" width="9.33203125" style="568" customWidth="1"/>
    <col min="12" max="16384" width="9.33203125" style="127" customWidth="1"/>
  </cols>
  <sheetData>
    <row r="1" spans="1:9" ht="22.5" customHeight="1">
      <c r="A1" s="564" t="s">
        <v>141</v>
      </c>
      <c r="B1" s="565"/>
      <c r="C1" s="566"/>
      <c r="D1" s="567"/>
      <c r="E1" s="567"/>
      <c r="F1" s="567"/>
      <c r="G1" s="566"/>
      <c r="H1" s="567"/>
      <c r="I1" s="566"/>
    </row>
    <row r="2" spans="1:9" ht="22.5" customHeight="1">
      <c r="A2" s="564"/>
      <c r="B2" s="565"/>
      <c r="C2" s="566"/>
      <c r="D2" s="567"/>
      <c r="E2" s="567"/>
      <c r="F2" s="567"/>
      <c r="G2" s="566"/>
      <c r="H2" s="567"/>
      <c r="I2" s="566"/>
    </row>
    <row r="3" ht="22.5" customHeight="1">
      <c r="A3" s="127" t="s">
        <v>142</v>
      </c>
    </row>
    <row r="4" spans="1:11" s="576" customFormat="1" ht="22.5" customHeight="1">
      <c r="A4" s="130"/>
      <c r="B4" s="572" t="s">
        <v>1051</v>
      </c>
      <c r="C4" s="130"/>
      <c r="D4" s="573" t="s">
        <v>104</v>
      </c>
      <c r="E4" s="573" t="s">
        <v>105</v>
      </c>
      <c r="F4" s="674" t="s">
        <v>143</v>
      </c>
      <c r="G4" s="675"/>
      <c r="H4" s="574" t="s">
        <v>108</v>
      </c>
      <c r="I4" s="575"/>
      <c r="K4" s="577"/>
    </row>
    <row r="5" spans="1:11" s="576" customFormat="1" ht="22.5" customHeight="1">
      <c r="A5" s="132" t="s">
        <v>1047</v>
      </c>
      <c r="B5" s="578" t="s">
        <v>1056</v>
      </c>
      <c r="C5" s="132" t="s">
        <v>109</v>
      </c>
      <c r="D5" s="579" t="s">
        <v>110</v>
      </c>
      <c r="E5" s="579" t="s">
        <v>111</v>
      </c>
      <c r="F5" s="676" t="s">
        <v>144</v>
      </c>
      <c r="G5" s="676" t="s">
        <v>145</v>
      </c>
      <c r="H5" s="672" t="s">
        <v>114</v>
      </c>
      <c r="I5" s="672" t="s">
        <v>115</v>
      </c>
      <c r="K5" s="577"/>
    </row>
    <row r="6" spans="1:11" s="576" customFormat="1" ht="22.5" customHeight="1">
      <c r="A6" s="133"/>
      <c r="B6" s="580" t="s">
        <v>1064</v>
      </c>
      <c r="C6" s="133"/>
      <c r="D6" s="581" t="s">
        <v>116</v>
      </c>
      <c r="E6" s="581" t="s">
        <v>117</v>
      </c>
      <c r="F6" s="673"/>
      <c r="G6" s="673"/>
      <c r="H6" s="673"/>
      <c r="I6" s="673"/>
      <c r="K6" s="577"/>
    </row>
    <row r="7" spans="1:11" s="74" customFormat="1" ht="22.5" customHeight="1">
      <c r="A7" s="582" t="s">
        <v>146</v>
      </c>
      <c r="B7" s="583" t="s">
        <v>1069</v>
      </c>
      <c r="C7" s="582" t="s">
        <v>147</v>
      </c>
      <c r="D7" s="584">
        <v>820</v>
      </c>
      <c r="E7" s="584">
        <v>12.13</v>
      </c>
      <c r="F7" s="585">
        <v>0</v>
      </c>
      <c r="G7" s="585">
        <v>167744689.87</v>
      </c>
      <c r="H7" s="585">
        <v>0</v>
      </c>
      <c r="I7" s="585">
        <f>12429120+12429120</f>
        <v>24858240</v>
      </c>
      <c r="K7" s="563"/>
    </row>
    <row r="8" spans="1:11" s="74" customFormat="1" ht="22.5" customHeight="1">
      <c r="A8" s="582" t="s">
        <v>148</v>
      </c>
      <c r="B8" s="583" t="s">
        <v>1086</v>
      </c>
      <c r="C8" s="582" t="s">
        <v>149</v>
      </c>
      <c r="D8" s="584">
        <v>40</v>
      </c>
      <c r="E8" s="584">
        <v>19</v>
      </c>
      <c r="F8" s="585">
        <v>7600000</v>
      </c>
      <c r="G8" s="585">
        <v>7600000</v>
      </c>
      <c r="H8" s="585">
        <v>950000</v>
      </c>
      <c r="I8" s="585">
        <v>665000</v>
      </c>
      <c r="K8" s="563"/>
    </row>
    <row r="9" spans="1:11" s="74" customFormat="1" ht="22.5" customHeight="1">
      <c r="A9" s="582" t="s">
        <v>150</v>
      </c>
      <c r="B9" s="583" t="s">
        <v>1086</v>
      </c>
      <c r="C9" s="582" t="s">
        <v>151</v>
      </c>
      <c r="D9" s="584">
        <v>50</v>
      </c>
      <c r="E9" s="584">
        <v>7</v>
      </c>
      <c r="F9" s="585">
        <v>5132400</v>
      </c>
      <c r="G9" s="585">
        <v>5132400</v>
      </c>
      <c r="H9" s="585">
        <v>525000</v>
      </c>
      <c r="I9" s="585">
        <v>525000</v>
      </c>
      <c r="K9" s="563"/>
    </row>
    <row r="10" spans="1:11" s="74" customFormat="1" ht="22.5" customHeight="1">
      <c r="A10" s="586" t="s">
        <v>152</v>
      </c>
      <c r="B10" s="572" t="s">
        <v>69</v>
      </c>
      <c r="C10" s="586" t="s">
        <v>153</v>
      </c>
      <c r="D10" s="587">
        <v>16.5</v>
      </c>
      <c r="E10" s="587">
        <v>6</v>
      </c>
      <c r="F10" s="134">
        <v>3000000</v>
      </c>
      <c r="G10" s="134"/>
      <c r="H10" s="134">
        <v>198000</v>
      </c>
      <c r="I10" s="134"/>
      <c r="K10" s="563"/>
    </row>
    <row r="11" spans="1:11" s="74" customFormat="1" ht="22.5" customHeight="1">
      <c r="A11" s="588"/>
      <c r="B11" s="580" t="s">
        <v>1102</v>
      </c>
      <c r="C11" s="133" t="s">
        <v>1048</v>
      </c>
      <c r="D11" s="589">
        <v>16.5</v>
      </c>
      <c r="E11" s="589">
        <v>6</v>
      </c>
      <c r="F11" s="590"/>
      <c r="G11" s="590">
        <v>3000000</v>
      </c>
      <c r="H11" s="590"/>
      <c r="I11" s="590">
        <v>198000</v>
      </c>
      <c r="K11" s="563"/>
    </row>
    <row r="12" spans="1:11" s="74" customFormat="1" ht="22.5" customHeight="1">
      <c r="A12" s="582" t="s">
        <v>154</v>
      </c>
      <c r="B12" s="583" t="s">
        <v>1069</v>
      </c>
      <c r="C12" s="582" t="s">
        <v>155</v>
      </c>
      <c r="D12" s="584">
        <v>270</v>
      </c>
      <c r="E12" s="584">
        <v>19.58</v>
      </c>
      <c r="F12" s="585">
        <v>22559272.78</v>
      </c>
      <c r="G12" s="585">
        <v>22559272.78</v>
      </c>
      <c r="H12" s="585">
        <v>0</v>
      </c>
      <c r="I12" s="585">
        <v>0</v>
      </c>
      <c r="K12" s="563"/>
    </row>
    <row r="13" spans="1:11" s="74" customFormat="1" ht="22.5" customHeight="1">
      <c r="A13" s="582" t="s">
        <v>156</v>
      </c>
      <c r="B13" s="583" t="s">
        <v>1069</v>
      </c>
      <c r="C13" s="582" t="s">
        <v>157</v>
      </c>
      <c r="D13" s="584">
        <v>10</v>
      </c>
      <c r="E13" s="584">
        <v>6</v>
      </c>
      <c r="F13" s="585">
        <v>2435000</v>
      </c>
      <c r="G13" s="585">
        <v>2435000</v>
      </c>
      <c r="H13" s="585">
        <v>600000</v>
      </c>
      <c r="I13" s="585">
        <v>420000</v>
      </c>
      <c r="K13" s="563"/>
    </row>
    <row r="14" spans="1:11" s="74" customFormat="1" ht="22.5" customHeight="1">
      <c r="A14" s="582" t="s">
        <v>158</v>
      </c>
      <c r="B14" s="583" t="s">
        <v>1069</v>
      </c>
      <c r="C14" s="582" t="s">
        <v>159</v>
      </c>
      <c r="D14" s="584">
        <v>88</v>
      </c>
      <c r="E14" s="584">
        <v>8</v>
      </c>
      <c r="F14" s="585">
        <v>7040000</v>
      </c>
      <c r="G14" s="585">
        <v>7040000</v>
      </c>
      <c r="H14" s="585">
        <f>3168000+2076800</f>
        <v>5244800</v>
      </c>
      <c r="I14" s="585">
        <v>3168000</v>
      </c>
      <c r="K14" s="563"/>
    </row>
    <row r="15" spans="1:11" s="74" customFormat="1" ht="22.5" customHeight="1">
      <c r="A15" s="586" t="s">
        <v>160</v>
      </c>
      <c r="B15" s="572" t="s">
        <v>1069</v>
      </c>
      <c r="C15" s="586" t="s">
        <v>161</v>
      </c>
      <c r="D15" s="587">
        <v>237.5</v>
      </c>
      <c r="E15" s="587">
        <v>11.74</v>
      </c>
      <c r="F15" s="134">
        <v>26539112</v>
      </c>
      <c r="G15" s="134"/>
      <c r="H15" s="134">
        <v>2231200</v>
      </c>
      <c r="I15" s="134"/>
      <c r="K15" s="563"/>
    </row>
    <row r="16" spans="1:11" s="74" customFormat="1" ht="22.5" customHeight="1">
      <c r="A16" s="588"/>
      <c r="B16" s="580" t="s">
        <v>69</v>
      </c>
      <c r="C16" s="133" t="s">
        <v>1048</v>
      </c>
      <c r="D16" s="589">
        <v>237.5</v>
      </c>
      <c r="E16" s="589">
        <v>11.74</v>
      </c>
      <c r="F16" s="590"/>
      <c r="G16" s="590">
        <v>26539112</v>
      </c>
      <c r="H16" s="590"/>
      <c r="I16" s="590">
        <v>1394500</v>
      </c>
      <c r="K16" s="563"/>
    </row>
    <row r="17" spans="1:11" s="74" customFormat="1" ht="22.5" customHeight="1">
      <c r="A17" s="135" t="s">
        <v>162</v>
      </c>
      <c r="B17" s="578" t="s">
        <v>69</v>
      </c>
      <c r="C17" s="135" t="s">
        <v>163</v>
      </c>
      <c r="D17" s="591">
        <v>5</v>
      </c>
      <c r="E17" s="591">
        <v>5</v>
      </c>
      <c r="F17" s="136">
        <v>250000</v>
      </c>
      <c r="G17" s="136"/>
      <c r="H17" s="136">
        <v>312500</v>
      </c>
      <c r="I17" s="136"/>
      <c r="K17" s="563"/>
    </row>
    <row r="18" spans="1:11" s="74" customFormat="1" ht="22.5" customHeight="1">
      <c r="A18" s="135"/>
      <c r="B18" s="578"/>
      <c r="C18" s="135" t="s">
        <v>164</v>
      </c>
      <c r="D18" s="591"/>
      <c r="E18" s="591"/>
      <c r="F18" s="136"/>
      <c r="G18" s="136"/>
      <c r="H18" s="136"/>
      <c r="I18" s="136"/>
      <c r="K18" s="563"/>
    </row>
    <row r="19" spans="1:11" s="74" customFormat="1" ht="22.5" customHeight="1">
      <c r="A19" s="588"/>
      <c r="B19" s="580" t="s">
        <v>1102</v>
      </c>
      <c r="C19" s="133" t="s">
        <v>1048</v>
      </c>
      <c r="D19" s="589">
        <v>5</v>
      </c>
      <c r="E19" s="589">
        <v>5</v>
      </c>
      <c r="F19" s="590"/>
      <c r="G19" s="590">
        <v>250000</v>
      </c>
      <c r="H19" s="590"/>
      <c r="I19" s="590">
        <v>150000</v>
      </c>
      <c r="K19" s="563"/>
    </row>
    <row r="20" spans="1:11" s="74" customFormat="1" ht="22.5" customHeight="1">
      <c r="A20" s="592" t="s">
        <v>165</v>
      </c>
      <c r="B20" s="578" t="s">
        <v>1086</v>
      </c>
      <c r="C20" s="135" t="s">
        <v>166</v>
      </c>
      <c r="D20" s="591">
        <v>200</v>
      </c>
      <c r="E20" s="591">
        <v>14</v>
      </c>
      <c r="F20" s="136">
        <v>27273400</v>
      </c>
      <c r="G20" s="136">
        <v>27273400</v>
      </c>
      <c r="H20" s="136">
        <v>0</v>
      </c>
      <c r="I20" s="136">
        <v>0</v>
      </c>
      <c r="K20" s="563"/>
    </row>
    <row r="21" spans="1:11" s="74" customFormat="1" ht="22.5" customHeight="1">
      <c r="A21" s="593" t="s">
        <v>167</v>
      </c>
      <c r="B21" s="572" t="s">
        <v>69</v>
      </c>
      <c r="C21" s="586" t="s">
        <v>168</v>
      </c>
      <c r="D21" s="587">
        <v>105</v>
      </c>
      <c r="E21" s="587">
        <v>6.25</v>
      </c>
      <c r="F21" s="134">
        <v>7500000</v>
      </c>
      <c r="G21" s="134"/>
      <c r="H21" s="134">
        <v>0</v>
      </c>
      <c r="I21" s="134"/>
      <c r="K21" s="563"/>
    </row>
    <row r="22" spans="1:11" s="74" customFormat="1" ht="22.5" customHeight="1">
      <c r="A22" s="594"/>
      <c r="B22" s="580" t="s">
        <v>1086</v>
      </c>
      <c r="C22" s="133" t="s">
        <v>1048</v>
      </c>
      <c r="D22" s="589">
        <v>105</v>
      </c>
      <c r="E22" s="589">
        <v>6.25</v>
      </c>
      <c r="F22" s="590"/>
      <c r="G22" s="590">
        <v>4375000</v>
      </c>
      <c r="H22" s="590"/>
      <c r="I22" s="590">
        <v>0</v>
      </c>
      <c r="K22" s="563"/>
    </row>
    <row r="23" spans="1:11" s="74" customFormat="1" ht="22.5" customHeight="1">
      <c r="A23" s="595" t="s">
        <v>169</v>
      </c>
      <c r="B23" s="583" t="s">
        <v>1086</v>
      </c>
      <c r="C23" s="582" t="s">
        <v>170</v>
      </c>
      <c r="D23" s="584">
        <v>20</v>
      </c>
      <c r="E23" s="584">
        <v>10</v>
      </c>
      <c r="F23" s="585">
        <v>2000000</v>
      </c>
      <c r="G23" s="585">
        <v>2000000</v>
      </c>
      <c r="H23" s="585">
        <v>0</v>
      </c>
      <c r="I23" s="585">
        <v>200000</v>
      </c>
      <c r="K23" s="563"/>
    </row>
    <row r="24" spans="1:11" s="74" customFormat="1" ht="22.5" customHeight="1">
      <c r="A24" s="593" t="s">
        <v>171</v>
      </c>
      <c r="B24" s="572" t="s">
        <v>1086</v>
      </c>
      <c r="C24" s="586" t="s">
        <v>172</v>
      </c>
      <c r="D24" s="587">
        <v>220</v>
      </c>
      <c r="E24" s="587">
        <v>7</v>
      </c>
      <c r="F24" s="134">
        <v>15400000</v>
      </c>
      <c r="G24" s="134"/>
      <c r="H24" s="134">
        <v>0</v>
      </c>
      <c r="I24" s="134"/>
      <c r="K24" s="563"/>
    </row>
    <row r="25" spans="1:11" s="74" customFormat="1" ht="22.5" customHeight="1">
      <c r="A25" s="594"/>
      <c r="B25" s="580"/>
      <c r="C25" s="133" t="s">
        <v>1048</v>
      </c>
      <c r="D25" s="589">
        <v>60</v>
      </c>
      <c r="E25" s="589">
        <v>10</v>
      </c>
      <c r="F25" s="590"/>
      <c r="G25" s="590">
        <v>6000000</v>
      </c>
      <c r="H25" s="590"/>
      <c r="I25" s="590">
        <v>600000</v>
      </c>
      <c r="K25" s="563"/>
    </row>
    <row r="26" spans="1:11" s="74" customFormat="1" ht="22.5" customHeight="1">
      <c r="A26" s="595" t="s">
        <v>173</v>
      </c>
      <c r="B26" s="583" t="s">
        <v>1086</v>
      </c>
      <c r="C26" s="582" t="s">
        <v>174</v>
      </c>
      <c r="D26" s="584">
        <v>120</v>
      </c>
      <c r="E26" s="584">
        <v>10</v>
      </c>
      <c r="F26" s="585">
        <v>12000000</v>
      </c>
      <c r="G26" s="585">
        <v>12000000</v>
      </c>
      <c r="H26" s="585">
        <v>0</v>
      </c>
      <c r="I26" s="585">
        <v>240000</v>
      </c>
      <c r="K26" s="563"/>
    </row>
    <row r="27" spans="1:11" s="74" customFormat="1" ht="22.5" customHeight="1">
      <c r="A27" s="592" t="s">
        <v>175</v>
      </c>
      <c r="B27" s="578" t="s">
        <v>1069</v>
      </c>
      <c r="C27" s="135" t="s">
        <v>176</v>
      </c>
      <c r="D27" s="591">
        <v>50</v>
      </c>
      <c r="E27" s="591">
        <v>14</v>
      </c>
      <c r="F27" s="136">
        <v>7000000</v>
      </c>
      <c r="G27" s="136">
        <v>7000000</v>
      </c>
      <c r="H27" s="136">
        <v>0</v>
      </c>
      <c r="I27" s="136">
        <v>0</v>
      </c>
      <c r="K27" s="563"/>
    </row>
    <row r="28" spans="1:11" s="74" customFormat="1" ht="22.5" customHeight="1">
      <c r="A28" s="594" t="s">
        <v>177</v>
      </c>
      <c r="B28" s="580"/>
      <c r="C28" s="132"/>
      <c r="D28" s="589"/>
      <c r="E28" s="589"/>
      <c r="F28" s="590"/>
      <c r="G28" s="590"/>
      <c r="H28" s="590"/>
      <c r="I28" s="136"/>
      <c r="K28" s="563"/>
    </row>
    <row r="29" spans="1:11" s="74" customFormat="1" ht="22.5" customHeight="1">
      <c r="A29" s="595" t="s">
        <v>178</v>
      </c>
      <c r="B29" s="583" t="s">
        <v>1069</v>
      </c>
      <c r="C29" s="582" t="s">
        <v>179</v>
      </c>
      <c r="D29" s="584">
        <v>20</v>
      </c>
      <c r="E29" s="584">
        <v>10</v>
      </c>
      <c r="F29" s="585">
        <v>2000000</v>
      </c>
      <c r="G29" s="585">
        <v>2000000</v>
      </c>
      <c r="H29" s="585">
        <v>200000</v>
      </c>
      <c r="I29" s="585">
        <v>700000</v>
      </c>
      <c r="K29" s="563"/>
    </row>
    <row r="30" spans="1:11" s="74" customFormat="1" ht="22.5" customHeight="1">
      <c r="A30" s="595" t="s">
        <v>180</v>
      </c>
      <c r="B30" s="583" t="s">
        <v>1086</v>
      </c>
      <c r="C30" s="582" t="s">
        <v>181</v>
      </c>
      <c r="D30" s="584">
        <v>81</v>
      </c>
      <c r="E30" s="584">
        <v>13.59</v>
      </c>
      <c r="F30" s="585">
        <v>10817496</v>
      </c>
      <c r="G30" s="585">
        <v>10817496</v>
      </c>
      <c r="H30" s="585">
        <v>1651500</v>
      </c>
      <c r="I30" s="585">
        <v>1651500</v>
      </c>
      <c r="K30" s="563"/>
    </row>
    <row r="31" spans="1:11" s="74" customFormat="1" ht="22.5" customHeight="1">
      <c r="A31" s="595" t="s">
        <v>182</v>
      </c>
      <c r="B31" s="583" t="s">
        <v>1086</v>
      </c>
      <c r="C31" s="582" t="s">
        <v>183</v>
      </c>
      <c r="D31" s="584">
        <v>127</v>
      </c>
      <c r="E31" s="584">
        <v>12.76</v>
      </c>
      <c r="F31" s="585">
        <v>20482860</v>
      </c>
      <c r="G31" s="585">
        <v>20482860</v>
      </c>
      <c r="H31" s="585">
        <v>2430000</v>
      </c>
      <c r="I31" s="585">
        <v>2430000</v>
      </c>
      <c r="K31" s="563"/>
    </row>
    <row r="32" spans="1:11" s="74" customFormat="1" ht="22.5" customHeight="1">
      <c r="A32" s="593" t="s">
        <v>184</v>
      </c>
      <c r="B32" s="572" t="s">
        <v>1069</v>
      </c>
      <c r="C32" s="586" t="s">
        <v>185</v>
      </c>
      <c r="D32" s="587">
        <v>60</v>
      </c>
      <c r="E32" s="587">
        <v>8</v>
      </c>
      <c r="F32" s="134">
        <v>4800000</v>
      </c>
      <c r="G32" s="134">
        <v>4800000</v>
      </c>
      <c r="H32" s="134">
        <v>1680000</v>
      </c>
      <c r="I32" s="134">
        <v>1440000</v>
      </c>
      <c r="K32" s="563"/>
    </row>
    <row r="33" spans="1:11" s="74" customFormat="1" ht="22.5" customHeight="1">
      <c r="A33" s="595" t="s">
        <v>186</v>
      </c>
      <c r="B33" s="583" t="s">
        <v>1069</v>
      </c>
      <c r="C33" s="582" t="s">
        <v>187</v>
      </c>
      <c r="D33" s="584">
        <v>40</v>
      </c>
      <c r="E33" s="584">
        <v>12.5</v>
      </c>
      <c r="F33" s="585">
        <v>5000000</v>
      </c>
      <c r="G33" s="585">
        <v>5000000</v>
      </c>
      <c r="H33" s="585">
        <v>1250000</v>
      </c>
      <c r="I33" s="585">
        <v>5000000</v>
      </c>
      <c r="K33" s="568"/>
    </row>
    <row r="34" spans="1:11" s="74" customFormat="1" ht="22.5" customHeight="1">
      <c r="A34" s="595" t="s">
        <v>188</v>
      </c>
      <c r="B34" s="583" t="s">
        <v>1069</v>
      </c>
      <c r="C34" s="582" t="s">
        <v>187</v>
      </c>
      <c r="D34" s="584">
        <v>10</v>
      </c>
      <c r="E34" s="584">
        <v>12</v>
      </c>
      <c r="F34" s="585">
        <v>1200000</v>
      </c>
      <c r="G34" s="585">
        <v>1200000</v>
      </c>
      <c r="H34" s="585">
        <v>960000</v>
      </c>
      <c r="I34" s="585">
        <v>960000</v>
      </c>
      <c r="J34" s="128"/>
      <c r="K34" s="568"/>
    </row>
    <row r="35" spans="1:11" s="74" customFormat="1" ht="22.5" customHeight="1">
      <c r="A35" s="595" t="s">
        <v>189</v>
      </c>
      <c r="B35" s="583" t="s">
        <v>1069</v>
      </c>
      <c r="C35" s="582" t="s">
        <v>190</v>
      </c>
      <c r="D35" s="584">
        <v>100</v>
      </c>
      <c r="E35" s="584">
        <v>7.8</v>
      </c>
      <c r="F35" s="585">
        <v>7980000</v>
      </c>
      <c r="G35" s="585">
        <v>7980000</v>
      </c>
      <c r="H35" s="585">
        <v>0</v>
      </c>
      <c r="I35" s="585">
        <v>0</v>
      </c>
      <c r="J35" s="127"/>
      <c r="K35" s="568"/>
    </row>
    <row r="36" spans="1:11" s="74" customFormat="1" ht="22.5" customHeight="1">
      <c r="A36" s="595" t="s">
        <v>191</v>
      </c>
      <c r="B36" s="583" t="s">
        <v>1069</v>
      </c>
      <c r="C36" s="582" t="s">
        <v>192</v>
      </c>
      <c r="D36" s="584">
        <v>300</v>
      </c>
      <c r="E36" s="584">
        <v>12</v>
      </c>
      <c r="F36" s="585">
        <v>36000000</v>
      </c>
      <c r="G36" s="585">
        <v>36000000</v>
      </c>
      <c r="H36" s="585">
        <v>7200000</v>
      </c>
      <c r="I36" s="585">
        <v>5400000</v>
      </c>
      <c r="J36" s="127"/>
      <c r="K36" s="568"/>
    </row>
    <row r="37" spans="1:11" s="74" customFormat="1" ht="22.5" customHeight="1">
      <c r="A37" s="592" t="s">
        <v>193</v>
      </c>
      <c r="B37" s="578" t="s">
        <v>1069</v>
      </c>
      <c r="C37" s="135" t="s">
        <v>194</v>
      </c>
      <c r="D37" s="591">
        <v>120</v>
      </c>
      <c r="E37" s="591">
        <v>7.8</v>
      </c>
      <c r="F37" s="136">
        <v>9360000</v>
      </c>
      <c r="G37" s="136">
        <v>9360000</v>
      </c>
      <c r="H37" s="136">
        <v>936000</v>
      </c>
      <c r="I37" s="136">
        <v>0</v>
      </c>
      <c r="J37" s="127"/>
      <c r="K37" s="571"/>
    </row>
    <row r="38" spans="1:11" s="74" customFormat="1" ht="22.5" customHeight="1">
      <c r="A38" s="594"/>
      <c r="B38" s="580"/>
      <c r="C38" s="588" t="s">
        <v>195</v>
      </c>
      <c r="D38" s="589"/>
      <c r="E38" s="589"/>
      <c r="F38" s="590"/>
      <c r="G38" s="590"/>
      <c r="H38" s="590"/>
      <c r="I38" s="590"/>
      <c r="J38" s="127"/>
      <c r="K38" s="571"/>
    </row>
    <row r="39" spans="1:9" ht="22.5" customHeight="1">
      <c r="A39" s="595" t="s">
        <v>196</v>
      </c>
      <c r="B39" s="583" t="s">
        <v>1069</v>
      </c>
      <c r="C39" s="582" t="s">
        <v>197</v>
      </c>
      <c r="D39" s="584">
        <v>100</v>
      </c>
      <c r="E39" s="584">
        <v>6</v>
      </c>
      <c r="F39" s="585">
        <v>6000000</v>
      </c>
      <c r="G39" s="585">
        <v>6000000</v>
      </c>
      <c r="H39" s="585">
        <v>2100000</v>
      </c>
      <c r="I39" s="585">
        <v>1200000</v>
      </c>
    </row>
    <row r="40" spans="1:11" s="128" customFormat="1" ht="22.5" customHeight="1">
      <c r="A40" s="596"/>
      <c r="B40" s="597"/>
      <c r="C40" s="75"/>
      <c r="D40" s="598"/>
      <c r="E40" s="598"/>
      <c r="F40" s="599"/>
      <c r="G40" s="599"/>
      <c r="H40" s="599"/>
      <c r="I40" s="599"/>
      <c r="J40" s="576"/>
      <c r="K40" s="568"/>
    </row>
    <row r="41" spans="1:11" s="128" customFormat="1" ht="22.5" customHeight="1">
      <c r="A41" s="596"/>
      <c r="B41" s="597"/>
      <c r="C41" s="75"/>
      <c r="D41" s="598"/>
      <c r="E41" s="598"/>
      <c r="F41" s="599"/>
      <c r="G41" s="599"/>
      <c r="H41" s="599"/>
      <c r="I41" s="599"/>
      <c r="J41" s="576"/>
      <c r="K41" s="563"/>
    </row>
    <row r="42" spans="1:11" ht="22.5" customHeight="1">
      <c r="A42" s="600" t="s">
        <v>1103</v>
      </c>
      <c r="B42" s="601"/>
      <c r="C42" s="600"/>
      <c r="D42" s="600"/>
      <c r="E42" s="600"/>
      <c r="F42" s="600"/>
      <c r="G42" s="600"/>
      <c r="H42" s="600"/>
      <c r="I42" s="600"/>
      <c r="J42" s="576"/>
      <c r="K42" s="563"/>
    </row>
    <row r="43" spans="1:11" ht="22.5" customHeight="1">
      <c r="A43" s="600"/>
      <c r="B43" s="565"/>
      <c r="C43" s="566"/>
      <c r="D43" s="567"/>
      <c r="E43" s="567"/>
      <c r="F43" s="567"/>
      <c r="G43" s="567"/>
      <c r="H43" s="567"/>
      <c r="I43" s="567"/>
      <c r="J43" s="137"/>
      <c r="K43" s="563"/>
    </row>
    <row r="44" spans="1:11" s="576" customFormat="1" ht="22.5" customHeight="1">
      <c r="A44" s="600" t="s">
        <v>198</v>
      </c>
      <c r="B44" s="601"/>
      <c r="C44" s="600"/>
      <c r="D44" s="600"/>
      <c r="E44" s="600"/>
      <c r="F44" s="600"/>
      <c r="G44" s="600"/>
      <c r="H44" s="600"/>
      <c r="I44" s="600"/>
      <c r="J44" s="74"/>
      <c r="K44" s="563"/>
    </row>
    <row r="45" spans="1:11" s="576" customFormat="1" ht="22.5" customHeight="1">
      <c r="A45" s="564" t="s">
        <v>199</v>
      </c>
      <c r="B45" s="603"/>
      <c r="C45" s="564"/>
      <c r="D45" s="564"/>
      <c r="E45" s="564"/>
      <c r="F45" s="564"/>
      <c r="G45" s="564"/>
      <c r="H45" s="564"/>
      <c r="I45" s="564"/>
      <c r="J45" s="74"/>
      <c r="K45" s="571"/>
    </row>
    <row r="46" spans="1:11" s="137" customFormat="1" ht="22.5" customHeight="1">
      <c r="A46" s="564"/>
      <c r="B46" s="603"/>
      <c r="C46" s="564"/>
      <c r="D46" s="564"/>
      <c r="E46" s="564"/>
      <c r="F46" s="564"/>
      <c r="G46" s="564"/>
      <c r="H46" s="564"/>
      <c r="I46" s="564"/>
      <c r="J46" s="74"/>
      <c r="K46" s="568"/>
    </row>
    <row r="47" spans="1:11" s="74" customFormat="1" ht="22.5" customHeight="1">
      <c r="A47" s="127" t="s">
        <v>200</v>
      </c>
      <c r="B47" s="569"/>
      <c r="C47" s="127"/>
      <c r="D47" s="570"/>
      <c r="E47" s="570"/>
      <c r="F47" s="129"/>
      <c r="G47" s="129"/>
      <c r="H47" s="129"/>
      <c r="I47" s="129"/>
      <c r="K47" s="568"/>
    </row>
    <row r="48" spans="1:11" s="74" customFormat="1" ht="22.5" customHeight="1">
      <c r="A48" s="130"/>
      <c r="B48" s="572" t="s">
        <v>1051</v>
      </c>
      <c r="C48" s="130"/>
      <c r="D48" s="573" t="s">
        <v>104</v>
      </c>
      <c r="E48" s="573" t="s">
        <v>105</v>
      </c>
      <c r="F48" s="674" t="s">
        <v>143</v>
      </c>
      <c r="G48" s="675"/>
      <c r="H48" s="574" t="s">
        <v>108</v>
      </c>
      <c r="I48" s="575"/>
      <c r="K48" s="568"/>
    </row>
    <row r="49" spans="1:11" s="137" customFormat="1" ht="22.5" customHeight="1">
      <c r="A49" s="132" t="s">
        <v>1047</v>
      </c>
      <c r="B49" s="578" t="s">
        <v>1056</v>
      </c>
      <c r="C49" s="132" t="s">
        <v>109</v>
      </c>
      <c r="D49" s="579" t="s">
        <v>110</v>
      </c>
      <c r="E49" s="579" t="s">
        <v>111</v>
      </c>
      <c r="F49" s="676" t="s">
        <v>144</v>
      </c>
      <c r="G49" s="676" t="s">
        <v>145</v>
      </c>
      <c r="H49" s="672" t="s">
        <v>114</v>
      </c>
      <c r="I49" s="672" t="s">
        <v>115</v>
      </c>
      <c r="J49" s="74"/>
      <c r="K49" s="568"/>
    </row>
    <row r="50" spans="1:9" ht="22.5" customHeight="1">
      <c r="A50" s="133"/>
      <c r="B50" s="580" t="s">
        <v>1064</v>
      </c>
      <c r="C50" s="133"/>
      <c r="D50" s="581" t="s">
        <v>116</v>
      </c>
      <c r="E50" s="581" t="s">
        <v>117</v>
      </c>
      <c r="F50" s="673"/>
      <c r="G50" s="673"/>
      <c r="H50" s="673"/>
      <c r="I50" s="673"/>
    </row>
    <row r="51" spans="1:10" ht="22.5" customHeight="1">
      <c r="A51" s="595" t="s">
        <v>201</v>
      </c>
      <c r="B51" s="583" t="s">
        <v>1069</v>
      </c>
      <c r="C51" s="582" t="s">
        <v>202</v>
      </c>
      <c r="D51" s="584">
        <v>126</v>
      </c>
      <c r="E51" s="584">
        <v>10.75</v>
      </c>
      <c r="F51" s="585">
        <v>14162504.36</v>
      </c>
      <c r="G51" s="585">
        <v>14162504.36</v>
      </c>
      <c r="H51" s="585">
        <v>2709000</v>
      </c>
      <c r="I51" s="585">
        <v>1354500</v>
      </c>
      <c r="J51" s="137"/>
    </row>
    <row r="52" spans="1:10" ht="22.5" customHeight="1">
      <c r="A52" s="593" t="s">
        <v>203</v>
      </c>
      <c r="B52" s="572" t="s">
        <v>1069</v>
      </c>
      <c r="C52" s="586" t="s">
        <v>204</v>
      </c>
      <c r="D52" s="587">
        <v>40</v>
      </c>
      <c r="E52" s="587">
        <v>5.63</v>
      </c>
      <c r="F52" s="134">
        <v>3000000</v>
      </c>
      <c r="G52" s="134"/>
      <c r="H52" s="134">
        <v>0</v>
      </c>
      <c r="I52" s="134"/>
      <c r="J52" s="602"/>
    </row>
    <row r="53" spans="1:10" ht="22.5" customHeight="1">
      <c r="A53" s="594"/>
      <c r="B53" s="580"/>
      <c r="C53" s="133" t="s">
        <v>1048</v>
      </c>
      <c r="D53" s="589">
        <v>30</v>
      </c>
      <c r="E53" s="589">
        <v>7.5</v>
      </c>
      <c r="F53" s="590"/>
      <c r="G53" s="590">
        <v>3000000</v>
      </c>
      <c r="H53" s="590"/>
      <c r="I53" s="590">
        <v>0</v>
      </c>
      <c r="J53" s="137"/>
    </row>
    <row r="54" spans="1:10" ht="22.5" customHeight="1">
      <c r="A54" s="595" t="s">
        <v>205</v>
      </c>
      <c r="B54" s="583" t="s">
        <v>1069</v>
      </c>
      <c r="C54" s="582" t="s">
        <v>206</v>
      </c>
      <c r="D54" s="584">
        <v>145</v>
      </c>
      <c r="E54" s="584">
        <v>9</v>
      </c>
      <c r="F54" s="585">
        <v>13050000</v>
      </c>
      <c r="G54" s="585">
        <v>13050000</v>
      </c>
      <c r="H54" s="585">
        <v>0</v>
      </c>
      <c r="I54" s="585">
        <v>0</v>
      </c>
      <c r="J54" s="137"/>
    </row>
    <row r="55" spans="1:11" s="74" customFormat="1" ht="22.5" customHeight="1">
      <c r="A55" s="592" t="s">
        <v>279</v>
      </c>
      <c r="B55" s="578" t="s">
        <v>69</v>
      </c>
      <c r="C55" s="135" t="s">
        <v>280</v>
      </c>
      <c r="D55" s="604" t="s">
        <v>281</v>
      </c>
      <c r="E55" s="591">
        <v>0</v>
      </c>
      <c r="F55" s="136">
        <v>0</v>
      </c>
      <c r="G55" s="136"/>
      <c r="H55" s="136">
        <v>0</v>
      </c>
      <c r="I55" s="136"/>
      <c r="J55" s="127"/>
      <c r="K55" s="568"/>
    </row>
    <row r="56" spans="1:11" s="74" customFormat="1" ht="22.5" customHeight="1">
      <c r="A56" s="592" t="s">
        <v>282</v>
      </c>
      <c r="B56" s="578" t="s">
        <v>1069</v>
      </c>
      <c r="C56" s="132" t="s">
        <v>1048</v>
      </c>
      <c r="D56" s="604" t="s">
        <v>281</v>
      </c>
      <c r="E56" s="591">
        <v>10</v>
      </c>
      <c r="F56" s="136"/>
      <c r="G56" s="136">
        <v>5046500</v>
      </c>
      <c r="H56" s="136"/>
      <c r="I56" s="605">
        <v>0</v>
      </c>
      <c r="J56" s="127"/>
      <c r="K56" s="568"/>
    </row>
    <row r="57" spans="1:11" s="137" customFormat="1" ht="22.5" customHeight="1">
      <c r="A57" s="606"/>
      <c r="B57" s="580"/>
      <c r="C57" s="588"/>
      <c r="D57" s="589"/>
      <c r="E57" s="138"/>
      <c r="F57" s="607" t="s">
        <v>283</v>
      </c>
      <c r="G57" s="607"/>
      <c r="H57" s="608"/>
      <c r="I57" s="609"/>
      <c r="J57" s="127"/>
      <c r="K57" s="577"/>
    </row>
    <row r="58" spans="1:11" s="137" customFormat="1" ht="22.5" customHeight="1">
      <c r="A58" s="592" t="s">
        <v>284</v>
      </c>
      <c r="B58" s="578" t="s">
        <v>1069</v>
      </c>
      <c r="C58" s="135" t="s">
        <v>285</v>
      </c>
      <c r="D58" s="591">
        <v>40</v>
      </c>
      <c r="E58" s="591">
        <v>5</v>
      </c>
      <c r="F58" s="136">
        <v>2000000</v>
      </c>
      <c r="G58" s="136">
        <v>2000000</v>
      </c>
      <c r="H58" s="136">
        <v>0</v>
      </c>
      <c r="I58" s="136">
        <v>0</v>
      </c>
      <c r="J58" s="127"/>
      <c r="K58" s="577"/>
    </row>
    <row r="59" spans="1:11" s="74" customFormat="1" ht="22.5" customHeight="1">
      <c r="A59" s="594"/>
      <c r="B59" s="580"/>
      <c r="C59" s="588" t="s">
        <v>286</v>
      </c>
      <c r="D59" s="589"/>
      <c r="E59" s="589"/>
      <c r="F59" s="590"/>
      <c r="G59" s="590"/>
      <c r="H59" s="590"/>
      <c r="I59" s="590"/>
      <c r="J59" s="127"/>
      <c r="K59" s="571"/>
    </row>
    <row r="60" spans="1:11" ht="22.5" customHeight="1">
      <c r="A60" s="595" t="s">
        <v>287</v>
      </c>
      <c r="B60" s="583" t="s">
        <v>1069</v>
      </c>
      <c r="C60" s="582" t="s">
        <v>280</v>
      </c>
      <c r="D60" s="584">
        <v>310</v>
      </c>
      <c r="E60" s="584">
        <v>10</v>
      </c>
      <c r="F60" s="585">
        <v>27002500</v>
      </c>
      <c r="G60" s="585">
        <v>27002500</v>
      </c>
      <c r="H60" s="585">
        <v>0</v>
      </c>
      <c r="I60" s="585">
        <v>0</v>
      </c>
      <c r="K60" s="563"/>
    </row>
    <row r="61" spans="1:9" ht="22.5" customHeight="1">
      <c r="A61" s="595" t="s">
        <v>288</v>
      </c>
      <c r="B61" s="583" t="s">
        <v>1069</v>
      </c>
      <c r="C61" s="582" t="s">
        <v>289</v>
      </c>
      <c r="D61" s="584">
        <v>20</v>
      </c>
      <c r="E61" s="584">
        <v>19.5</v>
      </c>
      <c r="F61" s="585">
        <v>4346300</v>
      </c>
      <c r="G61" s="585">
        <v>4346300</v>
      </c>
      <c r="H61" s="585">
        <v>3900000</v>
      </c>
      <c r="I61" s="585">
        <v>2925000</v>
      </c>
    </row>
    <row r="62" spans="1:9" ht="22.5" customHeight="1">
      <c r="A62" s="595" t="s">
        <v>290</v>
      </c>
      <c r="B62" s="583" t="s">
        <v>1069</v>
      </c>
      <c r="C62" s="582" t="s">
        <v>291</v>
      </c>
      <c r="D62" s="584">
        <v>30</v>
      </c>
      <c r="E62" s="584">
        <v>5.33</v>
      </c>
      <c r="F62" s="585">
        <v>2241400</v>
      </c>
      <c r="G62" s="585">
        <v>2241400</v>
      </c>
      <c r="H62" s="585">
        <v>560000</v>
      </c>
      <c r="I62" s="585">
        <v>560000</v>
      </c>
    </row>
    <row r="63" spans="1:9" ht="22.5" customHeight="1">
      <c r="A63" s="595" t="s">
        <v>292</v>
      </c>
      <c r="B63" s="583" t="s">
        <v>1069</v>
      </c>
      <c r="C63" s="582" t="s">
        <v>293</v>
      </c>
      <c r="D63" s="584">
        <v>20</v>
      </c>
      <c r="E63" s="584">
        <v>19.5</v>
      </c>
      <c r="F63" s="585">
        <v>3979330</v>
      </c>
      <c r="G63" s="585">
        <v>3979330</v>
      </c>
      <c r="H63" s="585">
        <v>780000</v>
      </c>
      <c r="I63" s="585">
        <v>780000</v>
      </c>
    </row>
    <row r="64" spans="1:9" ht="22.5" customHeight="1">
      <c r="A64" s="595" t="s">
        <v>294</v>
      </c>
      <c r="B64" s="583" t="s">
        <v>1069</v>
      </c>
      <c r="C64" s="582" t="s">
        <v>295</v>
      </c>
      <c r="D64" s="584">
        <v>40</v>
      </c>
      <c r="E64" s="584">
        <v>19</v>
      </c>
      <c r="F64" s="585">
        <v>7600000</v>
      </c>
      <c r="G64" s="585">
        <v>7600000</v>
      </c>
      <c r="H64" s="585">
        <v>0</v>
      </c>
      <c r="I64" s="585">
        <v>0</v>
      </c>
    </row>
    <row r="65" spans="1:9" ht="22.5" customHeight="1">
      <c r="A65" s="592" t="s">
        <v>296</v>
      </c>
      <c r="B65" s="578" t="s">
        <v>1069</v>
      </c>
      <c r="C65" s="135" t="s">
        <v>297</v>
      </c>
      <c r="D65" s="591">
        <v>60</v>
      </c>
      <c r="E65" s="591">
        <v>5.56</v>
      </c>
      <c r="F65" s="136">
        <v>12929000</v>
      </c>
      <c r="G65" s="136">
        <v>12929000</v>
      </c>
      <c r="H65" s="136">
        <v>3336000</v>
      </c>
      <c r="I65" s="136">
        <v>3336000</v>
      </c>
    </row>
    <row r="66" spans="1:9" ht="22.5" customHeight="1">
      <c r="A66" s="594" t="s">
        <v>298</v>
      </c>
      <c r="B66" s="580"/>
      <c r="C66" s="588"/>
      <c r="D66" s="589"/>
      <c r="E66" s="589"/>
      <c r="F66" s="590"/>
      <c r="G66" s="590"/>
      <c r="H66" s="590"/>
      <c r="I66" s="590"/>
    </row>
    <row r="67" spans="1:9" ht="22.5" customHeight="1">
      <c r="A67" s="592" t="s">
        <v>299</v>
      </c>
      <c r="B67" s="578" t="s">
        <v>1069</v>
      </c>
      <c r="C67" s="135" t="s">
        <v>297</v>
      </c>
      <c r="D67" s="610" t="s">
        <v>300</v>
      </c>
      <c r="E67" s="591">
        <v>15.94</v>
      </c>
      <c r="F67" s="136">
        <v>14729400</v>
      </c>
      <c r="G67" s="136">
        <v>14729400</v>
      </c>
      <c r="H67" s="136">
        <v>0</v>
      </c>
      <c r="I67" s="136">
        <v>0</v>
      </c>
    </row>
    <row r="68" spans="1:9" ht="22.5" customHeight="1">
      <c r="A68" s="592" t="s">
        <v>301</v>
      </c>
      <c r="B68" s="578"/>
      <c r="C68" s="135"/>
      <c r="D68" s="610"/>
      <c r="E68" s="591"/>
      <c r="F68" s="607" t="s">
        <v>302</v>
      </c>
      <c r="G68" s="607"/>
      <c r="H68" s="608"/>
      <c r="I68" s="609"/>
    </row>
    <row r="69" spans="1:9" ht="22.5" customHeight="1">
      <c r="A69" s="593" t="s">
        <v>303</v>
      </c>
      <c r="B69" s="572" t="s">
        <v>1069</v>
      </c>
      <c r="C69" s="586" t="s">
        <v>304</v>
      </c>
      <c r="D69" s="587">
        <v>145</v>
      </c>
      <c r="E69" s="587">
        <v>7.03</v>
      </c>
      <c r="F69" s="134">
        <v>10200000</v>
      </c>
      <c r="G69" s="134">
        <v>10200000</v>
      </c>
      <c r="H69" s="134">
        <v>0</v>
      </c>
      <c r="I69" s="134">
        <v>0</v>
      </c>
    </row>
    <row r="70" spans="1:9" ht="22.5" customHeight="1">
      <c r="A70" s="595" t="s">
        <v>305</v>
      </c>
      <c r="B70" s="583" t="s">
        <v>1069</v>
      </c>
      <c r="C70" s="582" t="s">
        <v>306</v>
      </c>
      <c r="D70" s="584">
        <v>60</v>
      </c>
      <c r="E70" s="584">
        <v>18</v>
      </c>
      <c r="F70" s="585">
        <v>10800000</v>
      </c>
      <c r="G70" s="585">
        <v>10800000</v>
      </c>
      <c r="H70" s="585">
        <v>2160000</v>
      </c>
      <c r="I70" s="585">
        <v>2700000</v>
      </c>
    </row>
    <row r="71" spans="1:9" ht="22.5" customHeight="1">
      <c r="A71" s="595" t="s">
        <v>307</v>
      </c>
      <c r="B71" s="583" t="s">
        <v>1069</v>
      </c>
      <c r="C71" s="582" t="s">
        <v>308</v>
      </c>
      <c r="D71" s="584">
        <v>180</v>
      </c>
      <c r="E71" s="584">
        <v>16</v>
      </c>
      <c r="F71" s="585">
        <v>28800000</v>
      </c>
      <c r="G71" s="585">
        <v>28800000</v>
      </c>
      <c r="H71" s="585">
        <v>4320000</v>
      </c>
      <c r="I71" s="585">
        <v>2880000</v>
      </c>
    </row>
    <row r="72" spans="1:10" ht="22.5" customHeight="1">
      <c r="A72" s="595" t="s">
        <v>309</v>
      </c>
      <c r="B72" s="583" t="s">
        <v>1069</v>
      </c>
      <c r="C72" s="582" t="s">
        <v>310</v>
      </c>
      <c r="D72" s="584">
        <v>160</v>
      </c>
      <c r="E72" s="584">
        <v>12</v>
      </c>
      <c r="F72" s="585">
        <v>18200000</v>
      </c>
      <c r="G72" s="585">
        <v>18200000</v>
      </c>
      <c r="H72" s="585">
        <v>2496000</v>
      </c>
      <c r="I72" s="585">
        <v>1920000</v>
      </c>
      <c r="J72" s="128"/>
    </row>
    <row r="73" spans="1:9" ht="22.5" customHeight="1">
      <c r="A73" s="592" t="s">
        <v>311</v>
      </c>
      <c r="B73" s="578" t="s">
        <v>1069</v>
      </c>
      <c r="C73" s="135" t="s">
        <v>312</v>
      </c>
      <c r="D73" s="591">
        <v>50</v>
      </c>
      <c r="E73" s="591">
        <v>19.5</v>
      </c>
      <c r="F73" s="136">
        <v>34084104.13</v>
      </c>
      <c r="G73" s="136">
        <v>34084104.13</v>
      </c>
      <c r="H73" s="136">
        <v>0</v>
      </c>
      <c r="I73" s="136">
        <v>975000</v>
      </c>
    </row>
    <row r="74" spans="1:11" s="128" customFormat="1" ht="22.5" customHeight="1">
      <c r="A74" s="594" t="s">
        <v>313</v>
      </c>
      <c r="B74" s="580"/>
      <c r="C74" s="588"/>
      <c r="D74" s="589"/>
      <c r="E74" s="589"/>
      <c r="F74" s="590"/>
      <c r="G74" s="590"/>
      <c r="H74" s="590"/>
      <c r="I74" s="590"/>
      <c r="J74" s="127"/>
      <c r="K74" s="568"/>
    </row>
    <row r="75" spans="1:9" ht="22.5" customHeight="1">
      <c r="A75" s="595" t="s">
        <v>314</v>
      </c>
      <c r="B75" s="583" t="s">
        <v>1086</v>
      </c>
      <c r="C75" s="582" t="s">
        <v>315</v>
      </c>
      <c r="D75" s="584">
        <v>200</v>
      </c>
      <c r="E75" s="584">
        <v>11</v>
      </c>
      <c r="F75" s="585">
        <v>14178000</v>
      </c>
      <c r="G75" s="585">
        <v>14178000</v>
      </c>
      <c r="H75" s="585">
        <v>0</v>
      </c>
      <c r="I75" s="585">
        <v>0</v>
      </c>
    </row>
    <row r="76" spans="1:10" ht="22.5" customHeight="1">
      <c r="A76" s="593" t="s">
        <v>316</v>
      </c>
      <c r="B76" s="572" t="s">
        <v>69</v>
      </c>
      <c r="C76" s="586" t="s">
        <v>317</v>
      </c>
      <c r="D76" s="587">
        <v>10</v>
      </c>
      <c r="E76" s="587">
        <v>0</v>
      </c>
      <c r="F76" s="134">
        <v>0</v>
      </c>
      <c r="G76" s="134"/>
      <c r="H76" s="134">
        <v>0</v>
      </c>
      <c r="I76" s="134"/>
      <c r="J76" s="128"/>
    </row>
    <row r="77" spans="1:11" s="128" customFormat="1" ht="22.5" customHeight="1">
      <c r="A77" s="592"/>
      <c r="B77" s="578" t="s">
        <v>1069</v>
      </c>
      <c r="C77" s="132" t="s">
        <v>1048</v>
      </c>
      <c r="D77" s="591">
        <v>10</v>
      </c>
      <c r="E77" s="591">
        <v>19</v>
      </c>
      <c r="F77" s="136"/>
      <c r="G77" s="136">
        <v>1400250</v>
      </c>
      <c r="H77" s="136"/>
      <c r="I77" s="136">
        <v>0</v>
      </c>
      <c r="K77" s="568"/>
    </row>
    <row r="78" spans="1:11" s="128" customFormat="1" ht="22.5" customHeight="1">
      <c r="A78" s="595" t="s">
        <v>318</v>
      </c>
      <c r="B78" s="583" t="s">
        <v>1069</v>
      </c>
      <c r="C78" s="582" t="s">
        <v>319</v>
      </c>
      <c r="D78" s="584">
        <v>5</v>
      </c>
      <c r="E78" s="584">
        <v>19</v>
      </c>
      <c r="F78" s="585">
        <v>1060200</v>
      </c>
      <c r="G78" s="585">
        <v>1060200</v>
      </c>
      <c r="H78" s="585">
        <v>570000</v>
      </c>
      <c r="I78" s="585">
        <v>380000</v>
      </c>
      <c r="J78" s="127"/>
      <c r="K78" s="568"/>
    </row>
    <row r="79" spans="1:9" ht="22.5" customHeight="1">
      <c r="A79" s="595" t="s">
        <v>320</v>
      </c>
      <c r="B79" s="583" t="s">
        <v>1069</v>
      </c>
      <c r="C79" s="582" t="s">
        <v>321</v>
      </c>
      <c r="D79" s="584">
        <v>30</v>
      </c>
      <c r="E79" s="584">
        <v>13.33</v>
      </c>
      <c r="F79" s="585">
        <v>7789400</v>
      </c>
      <c r="G79" s="585">
        <v>7789400</v>
      </c>
      <c r="H79" s="585">
        <v>0</v>
      </c>
      <c r="I79" s="585">
        <v>0</v>
      </c>
    </row>
    <row r="80" spans="1:10" ht="22.5" customHeight="1">
      <c r="A80" s="595" t="s">
        <v>322</v>
      </c>
      <c r="B80" s="583" t="s">
        <v>1069</v>
      </c>
      <c r="C80" s="582" t="s">
        <v>323</v>
      </c>
      <c r="D80" s="584">
        <v>40</v>
      </c>
      <c r="E80" s="584">
        <v>9.12</v>
      </c>
      <c r="F80" s="585">
        <v>3646800</v>
      </c>
      <c r="G80" s="585">
        <v>3646800</v>
      </c>
      <c r="H80" s="585">
        <v>547020</v>
      </c>
      <c r="I80" s="585">
        <v>547020</v>
      </c>
      <c r="J80" s="576"/>
    </row>
    <row r="81" spans="1:9" ht="22.5" customHeight="1">
      <c r="A81" s="595" t="s">
        <v>324</v>
      </c>
      <c r="B81" s="583" t="s">
        <v>1069</v>
      </c>
      <c r="C81" s="582" t="s">
        <v>325</v>
      </c>
      <c r="D81" s="584">
        <v>5</v>
      </c>
      <c r="E81" s="584">
        <v>19</v>
      </c>
      <c r="F81" s="585">
        <v>1013650</v>
      </c>
      <c r="G81" s="585">
        <v>1013650</v>
      </c>
      <c r="H81" s="585">
        <v>0</v>
      </c>
      <c r="I81" s="585">
        <v>0</v>
      </c>
    </row>
    <row r="82" spans="1:9" ht="22.5" customHeight="1">
      <c r="A82" s="595" t="s">
        <v>326</v>
      </c>
      <c r="B82" s="583" t="s">
        <v>1069</v>
      </c>
      <c r="C82" s="97" t="s">
        <v>327</v>
      </c>
      <c r="D82" s="584">
        <v>20</v>
      </c>
      <c r="E82" s="584">
        <v>5.75</v>
      </c>
      <c r="F82" s="585">
        <v>1150000</v>
      </c>
      <c r="G82" s="585">
        <v>1150000</v>
      </c>
      <c r="H82" s="585">
        <v>0</v>
      </c>
      <c r="I82" s="585">
        <v>0</v>
      </c>
    </row>
    <row r="83" spans="1:11" ht="22.5" customHeight="1">
      <c r="A83" s="595" t="s">
        <v>328</v>
      </c>
      <c r="B83" s="583" t="s">
        <v>1069</v>
      </c>
      <c r="C83" s="97" t="s">
        <v>327</v>
      </c>
      <c r="D83" s="584">
        <v>250</v>
      </c>
      <c r="E83" s="584">
        <v>19.9</v>
      </c>
      <c r="F83" s="585">
        <v>49750000</v>
      </c>
      <c r="G83" s="585">
        <v>49750000</v>
      </c>
      <c r="H83" s="585">
        <v>0</v>
      </c>
      <c r="I83" s="585">
        <v>0</v>
      </c>
      <c r="K83" s="571"/>
    </row>
    <row r="84" spans="1:10" ht="22.5" customHeight="1">
      <c r="A84" s="595" t="s">
        <v>329</v>
      </c>
      <c r="B84" s="583" t="s">
        <v>1069</v>
      </c>
      <c r="C84" s="582" t="s">
        <v>330</v>
      </c>
      <c r="D84" s="584">
        <v>10</v>
      </c>
      <c r="E84" s="584">
        <v>15.5</v>
      </c>
      <c r="F84" s="585">
        <v>1550000</v>
      </c>
      <c r="G84" s="585">
        <v>1550000</v>
      </c>
      <c r="H84" s="585">
        <v>232500</v>
      </c>
      <c r="I84" s="585">
        <v>232500</v>
      </c>
      <c r="J84" s="137"/>
    </row>
    <row r="85" spans="1:11" s="137" customFormat="1" ht="22.5" customHeight="1">
      <c r="A85" s="596"/>
      <c r="B85" s="597"/>
      <c r="C85" s="75"/>
      <c r="D85" s="598"/>
      <c r="E85" s="598"/>
      <c r="F85" s="599"/>
      <c r="G85" s="599"/>
      <c r="H85" s="599"/>
      <c r="I85" s="599"/>
      <c r="J85" s="127"/>
      <c r="K85" s="568"/>
    </row>
    <row r="86" spans="1:10" ht="22.5" customHeight="1">
      <c r="A86" s="600" t="s">
        <v>1103</v>
      </c>
      <c r="B86" s="601"/>
      <c r="C86" s="600"/>
      <c r="D86" s="600"/>
      <c r="E86" s="600"/>
      <c r="F86" s="600"/>
      <c r="G86" s="600"/>
      <c r="H86" s="600"/>
      <c r="I86" s="600"/>
      <c r="J86" s="137"/>
    </row>
    <row r="87" spans="1:11" ht="22.5" customHeight="1">
      <c r="A87" s="600"/>
      <c r="B87" s="565"/>
      <c r="C87" s="566"/>
      <c r="D87" s="567"/>
      <c r="E87" s="567"/>
      <c r="F87" s="567"/>
      <c r="G87" s="567"/>
      <c r="H87" s="567"/>
      <c r="I87" s="567"/>
      <c r="J87" s="137"/>
      <c r="K87" s="571"/>
    </row>
    <row r="88" spans="1:10" ht="22.5" customHeight="1">
      <c r="A88" s="600" t="s">
        <v>198</v>
      </c>
      <c r="B88" s="601"/>
      <c r="C88" s="600"/>
      <c r="D88" s="600"/>
      <c r="E88" s="600"/>
      <c r="F88" s="600"/>
      <c r="G88" s="600"/>
      <c r="H88" s="600"/>
      <c r="I88" s="600"/>
      <c r="J88" s="137"/>
    </row>
    <row r="89" spans="1:9" ht="21.75" customHeight="1">
      <c r="A89" s="564" t="s">
        <v>331</v>
      </c>
      <c r="B89" s="603"/>
      <c r="C89" s="564"/>
      <c r="D89" s="564"/>
      <c r="E89" s="564"/>
      <c r="F89" s="564"/>
      <c r="G89" s="564"/>
      <c r="H89" s="564"/>
      <c r="I89" s="564"/>
    </row>
    <row r="90" spans="1:11" s="576" customFormat="1" ht="21.75" customHeight="1">
      <c r="A90" s="564"/>
      <c r="B90" s="603"/>
      <c r="C90" s="564"/>
      <c r="D90" s="564"/>
      <c r="E90" s="564"/>
      <c r="F90" s="564"/>
      <c r="G90" s="564"/>
      <c r="H90" s="564"/>
      <c r="I90" s="564"/>
      <c r="J90" s="127"/>
      <c r="K90" s="568"/>
    </row>
    <row r="91" spans="1:11" s="137" customFormat="1" ht="21.75" customHeight="1">
      <c r="A91" s="127" t="s">
        <v>200</v>
      </c>
      <c r="B91" s="569"/>
      <c r="C91" s="127"/>
      <c r="D91" s="570"/>
      <c r="E91" s="570"/>
      <c r="F91" s="129"/>
      <c r="G91" s="129"/>
      <c r="H91" s="129"/>
      <c r="I91" s="129"/>
      <c r="J91" s="127"/>
      <c r="K91" s="568"/>
    </row>
    <row r="92" spans="1:11" s="137" customFormat="1" ht="21.75" customHeight="1">
      <c r="A92" s="130"/>
      <c r="B92" s="572" t="s">
        <v>1051</v>
      </c>
      <c r="C92" s="130"/>
      <c r="D92" s="573" t="s">
        <v>104</v>
      </c>
      <c r="E92" s="573" t="s">
        <v>105</v>
      </c>
      <c r="F92" s="674" t="s">
        <v>143</v>
      </c>
      <c r="G92" s="675"/>
      <c r="H92" s="574" t="s">
        <v>108</v>
      </c>
      <c r="I92" s="575"/>
      <c r="J92" s="127"/>
      <c r="K92" s="568"/>
    </row>
    <row r="93" spans="1:9" ht="21.75" customHeight="1">
      <c r="A93" s="132" t="s">
        <v>1047</v>
      </c>
      <c r="B93" s="578" t="s">
        <v>1056</v>
      </c>
      <c r="C93" s="132" t="s">
        <v>109</v>
      </c>
      <c r="D93" s="579" t="s">
        <v>110</v>
      </c>
      <c r="E93" s="579" t="s">
        <v>111</v>
      </c>
      <c r="F93" s="676" t="s">
        <v>144</v>
      </c>
      <c r="G93" s="676" t="s">
        <v>145</v>
      </c>
      <c r="H93" s="672" t="s">
        <v>114</v>
      </c>
      <c r="I93" s="672" t="s">
        <v>115</v>
      </c>
    </row>
    <row r="94" spans="1:9" ht="21.75" customHeight="1">
      <c r="A94" s="133"/>
      <c r="B94" s="580" t="s">
        <v>1064</v>
      </c>
      <c r="C94" s="133"/>
      <c r="D94" s="581" t="s">
        <v>116</v>
      </c>
      <c r="E94" s="581" t="s">
        <v>117</v>
      </c>
      <c r="F94" s="673"/>
      <c r="G94" s="673"/>
      <c r="H94" s="673"/>
      <c r="I94" s="673"/>
    </row>
    <row r="95" spans="1:10" ht="21.75" customHeight="1">
      <c r="A95" s="595" t="s">
        <v>332</v>
      </c>
      <c r="B95" s="583" t="s">
        <v>1069</v>
      </c>
      <c r="C95" s="582" t="s">
        <v>333</v>
      </c>
      <c r="D95" s="584">
        <v>300</v>
      </c>
      <c r="E95" s="584">
        <v>16.67</v>
      </c>
      <c r="F95" s="585">
        <v>49367900</v>
      </c>
      <c r="G95" s="585">
        <v>49367900</v>
      </c>
      <c r="H95" s="585">
        <v>0</v>
      </c>
      <c r="I95" s="585">
        <v>0</v>
      </c>
      <c r="J95" s="137"/>
    </row>
    <row r="96" spans="1:9" ht="21.75" customHeight="1">
      <c r="A96" s="593" t="s">
        <v>334</v>
      </c>
      <c r="B96" s="572" t="s">
        <v>335</v>
      </c>
      <c r="C96" s="586" t="s">
        <v>336</v>
      </c>
      <c r="D96" s="587">
        <v>125</v>
      </c>
      <c r="E96" s="587">
        <v>19</v>
      </c>
      <c r="F96" s="134">
        <v>0</v>
      </c>
      <c r="G96" s="134"/>
      <c r="H96" s="134">
        <v>0</v>
      </c>
      <c r="I96" s="134"/>
    </row>
    <row r="97" spans="1:11" s="128" customFormat="1" ht="21.75" customHeight="1">
      <c r="A97" s="594"/>
      <c r="B97" s="580" t="s">
        <v>69</v>
      </c>
      <c r="C97" s="133" t="s">
        <v>1048</v>
      </c>
      <c r="D97" s="589">
        <v>125</v>
      </c>
      <c r="E97" s="589">
        <v>19</v>
      </c>
      <c r="F97" s="590"/>
      <c r="G97" s="590">
        <v>8750000</v>
      </c>
      <c r="H97" s="590"/>
      <c r="I97" s="590">
        <v>0</v>
      </c>
      <c r="K97" s="568"/>
    </row>
    <row r="98" spans="1:9" ht="21.75" customHeight="1">
      <c r="A98" s="595" t="s">
        <v>337</v>
      </c>
      <c r="B98" s="583" t="s">
        <v>1086</v>
      </c>
      <c r="C98" s="582" t="s">
        <v>338</v>
      </c>
      <c r="D98" s="584">
        <v>44</v>
      </c>
      <c r="E98" s="584">
        <v>19.61</v>
      </c>
      <c r="F98" s="585">
        <v>10219584</v>
      </c>
      <c r="G98" s="585">
        <v>10219584</v>
      </c>
      <c r="H98" s="585">
        <v>0</v>
      </c>
      <c r="I98" s="585">
        <v>0</v>
      </c>
    </row>
    <row r="99" spans="1:11" s="137" customFormat="1" ht="21.75" customHeight="1">
      <c r="A99" s="593" t="s">
        <v>339</v>
      </c>
      <c r="B99" s="572" t="s">
        <v>69</v>
      </c>
      <c r="C99" s="87" t="s">
        <v>340</v>
      </c>
      <c r="D99" s="587">
        <v>10</v>
      </c>
      <c r="E99" s="587">
        <v>0</v>
      </c>
      <c r="F99" s="134">
        <v>0</v>
      </c>
      <c r="G99" s="134"/>
      <c r="H99" s="134">
        <v>0</v>
      </c>
      <c r="I99" s="134"/>
      <c r="J99" s="127"/>
      <c r="K99" s="568"/>
    </row>
    <row r="100" spans="1:11" s="602" customFormat="1" ht="21.75" customHeight="1">
      <c r="A100" s="594"/>
      <c r="B100" s="580" t="s">
        <v>1069</v>
      </c>
      <c r="C100" s="133" t="s">
        <v>1048</v>
      </c>
      <c r="D100" s="589">
        <v>10</v>
      </c>
      <c r="E100" s="589">
        <v>9</v>
      </c>
      <c r="F100" s="590"/>
      <c r="G100" s="590">
        <v>450000</v>
      </c>
      <c r="H100" s="590"/>
      <c r="I100" s="590">
        <v>0</v>
      </c>
      <c r="J100" s="128"/>
      <c r="K100" s="568"/>
    </row>
    <row r="101" spans="1:10" ht="21.75" customHeight="1">
      <c r="A101" s="595" t="s">
        <v>341</v>
      </c>
      <c r="B101" s="583" t="s">
        <v>1069</v>
      </c>
      <c r="C101" s="582" t="s">
        <v>342</v>
      </c>
      <c r="D101" s="584">
        <v>20</v>
      </c>
      <c r="E101" s="584">
        <v>18.33</v>
      </c>
      <c r="F101" s="585">
        <v>3511502.82</v>
      </c>
      <c r="G101" s="585">
        <v>3511502.82</v>
      </c>
      <c r="H101" s="585">
        <v>0</v>
      </c>
      <c r="I101" s="585">
        <v>0</v>
      </c>
      <c r="J101" s="128"/>
    </row>
    <row r="102" spans="1:11" s="137" customFormat="1" ht="21.75" customHeight="1">
      <c r="A102" s="595" t="s">
        <v>343</v>
      </c>
      <c r="B102" s="583" t="s">
        <v>1069</v>
      </c>
      <c r="C102" s="582" t="s">
        <v>344</v>
      </c>
      <c r="D102" s="584">
        <v>50</v>
      </c>
      <c r="E102" s="584">
        <v>7.5</v>
      </c>
      <c r="F102" s="585">
        <v>3749900</v>
      </c>
      <c r="G102" s="585">
        <v>3749900</v>
      </c>
      <c r="H102" s="585">
        <v>0</v>
      </c>
      <c r="I102" s="585">
        <v>0</v>
      </c>
      <c r="J102" s="127"/>
      <c r="K102" s="568"/>
    </row>
    <row r="103" spans="1:9" ht="21.75" customHeight="1">
      <c r="A103" s="592" t="s">
        <v>345</v>
      </c>
      <c r="B103" s="578" t="s">
        <v>1069</v>
      </c>
      <c r="C103" s="135" t="s">
        <v>346</v>
      </c>
      <c r="D103" s="610" t="s">
        <v>347</v>
      </c>
      <c r="E103" s="591">
        <v>19</v>
      </c>
      <c r="F103" s="136">
        <v>1657750</v>
      </c>
      <c r="G103" s="136">
        <v>1657750</v>
      </c>
      <c r="H103" s="136">
        <v>0</v>
      </c>
      <c r="I103" s="136">
        <v>0</v>
      </c>
    </row>
    <row r="104" spans="1:9" ht="21.75" customHeight="1">
      <c r="A104" s="592" t="s">
        <v>353</v>
      </c>
      <c r="B104" s="578"/>
      <c r="C104" s="135"/>
      <c r="D104" s="591"/>
      <c r="E104" s="591"/>
      <c r="F104" s="591"/>
      <c r="G104" s="591"/>
      <c r="H104" s="139"/>
      <c r="I104" s="591"/>
    </row>
    <row r="105" spans="1:9" ht="21.75" customHeight="1">
      <c r="A105" s="594" t="s">
        <v>354</v>
      </c>
      <c r="B105" s="580"/>
      <c r="C105" s="588"/>
      <c r="D105" s="589"/>
      <c r="E105" s="589"/>
      <c r="F105" s="607" t="s">
        <v>355</v>
      </c>
      <c r="G105" s="607"/>
      <c r="H105" s="608"/>
      <c r="I105" s="609"/>
    </row>
    <row r="106" spans="1:11" s="128" customFormat="1" ht="21.75" customHeight="1">
      <c r="A106" s="592" t="s">
        <v>356</v>
      </c>
      <c r="B106" s="578" t="s">
        <v>1069</v>
      </c>
      <c r="C106" s="135" t="s">
        <v>297</v>
      </c>
      <c r="D106" s="591">
        <v>10</v>
      </c>
      <c r="E106" s="591">
        <v>6</v>
      </c>
      <c r="F106" s="136">
        <v>450000</v>
      </c>
      <c r="G106" s="136">
        <v>450000</v>
      </c>
      <c r="H106" s="136">
        <v>0</v>
      </c>
      <c r="I106" s="136">
        <v>0</v>
      </c>
      <c r="J106" s="127"/>
      <c r="K106" s="577"/>
    </row>
    <row r="107" spans="1:9" ht="21.75" customHeight="1">
      <c r="A107" s="594" t="s">
        <v>357</v>
      </c>
      <c r="B107" s="580"/>
      <c r="C107" s="611"/>
      <c r="D107" s="589"/>
      <c r="E107" s="589"/>
      <c r="F107" s="590"/>
      <c r="G107" s="590"/>
      <c r="H107" s="590"/>
      <c r="I107" s="590"/>
    </row>
    <row r="108" spans="1:9" ht="21.75" customHeight="1">
      <c r="A108" s="593" t="s">
        <v>358</v>
      </c>
      <c r="B108" s="572" t="s">
        <v>335</v>
      </c>
      <c r="C108" s="586" t="s">
        <v>130</v>
      </c>
      <c r="D108" s="587">
        <v>20</v>
      </c>
      <c r="E108" s="587">
        <v>16.47</v>
      </c>
      <c r="F108" s="134">
        <v>0</v>
      </c>
      <c r="G108" s="134"/>
      <c r="H108" s="134">
        <v>0</v>
      </c>
      <c r="I108" s="134"/>
    </row>
    <row r="109" spans="1:9" ht="21.75" customHeight="1">
      <c r="A109" s="594"/>
      <c r="B109" s="580" t="s">
        <v>69</v>
      </c>
      <c r="C109" s="133" t="s">
        <v>1048</v>
      </c>
      <c r="D109" s="589">
        <v>20</v>
      </c>
      <c r="E109" s="589">
        <v>16.47</v>
      </c>
      <c r="F109" s="590"/>
      <c r="G109" s="590">
        <v>4049000</v>
      </c>
      <c r="H109" s="590"/>
      <c r="I109" s="590">
        <v>0</v>
      </c>
    </row>
    <row r="110" spans="1:9" ht="21.75" customHeight="1">
      <c r="A110" s="592" t="s">
        <v>359</v>
      </c>
      <c r="B110" s="578" t="s">
        <v>1069</v>
      </c>
      <c r="C110" s="90" t="s">
        <v>360</v>
      </c>
      <c r="D110" s="591">
        <v>80</v>
      </c>
      <c r="E110" s="591">
        <v>15.2</v>
      </c>
      <c r="F110" s="136">
        <v>12160000</v>
      </c>
      <c r="G110" s="136">
        <v>12160000</v>
      </c>
      <c r="H110" s="136">
        <v>0</v>
      </c>
      <c r="I110" s="136">
        <v>0</v>
      </c>
    </row>
    <row r="111" spans="1:9" ht="21.75" customHeight="1">
      <c r="A111" s="594"/>
      <c r="B111" s="580"/>
      <c r="C111" s="94" t="s">
        <v>361</v>
      </c>
      <c r="D111" s="589"/>
      <c r="E111" s="589"/>
      <c r="F111" s="590"/>
      <c r="G111" s="590"/>
      <c r="H111" s="590"/>
      <c r="I111" s="590"/>
    </row>
    <row r="112" spans="1:9" ht="21.75" customHeight="1">
      <c r="A112" s="592" t="s">
        <v>362</v>
      </c>
      <c r="B112" s="578" t="s">
        <v>1069</v>
      </c>
      <c r="C112" s="135" t="s">
        <v>346</v>
      </c>
      <c r="D112" s="612" t="s">
        <v>942</v>
      </c>
      <c r="E112" s="591">
        <v>19</v>
      </c>
      <c r="F112" s="136">
        <v>6696550</v>
      </c>
      <c r="G112" s="136">
        <v>6696550</v>
      </c>
      <c r="H112" s="136">
        <v>0</v>
      </c>
      <c r="I112" s="136">
        <v>0</v>
      </c>
    </row>
    <row r="113" spans="1:9" ht="21.75" customHeight="1">
      <c r="A113" s="594" t="s">
        <v>363</v>
      </c>
      <c r="B113" s="580"/>
      <c r="C113" s="588"/>
      <c r="D113" s="589"/>
      <c r="E113" s="589"/>
      <c r="F113" s="589"/>
      <c r="G113" s="590"/>
      <c r="H113" s="589" t="s">
        <v>364</v>
      </c>
      <c r="I113" s="590"/>
    </row>
    <row r="114" spans="1:9" ht="21.75" customHeight="1">
      <c r="A114" s="595" t="s">
        <v>365</v>
      </c>
      <c r="B114" s="583" t="s">
        <v>1069</v>
      </c>
      <c r="C114" s="582" t="s">
        <v>291</v>
      </c>
      <c r="D114" s="584">
        <v>10</v>
      </c>
      <c r="E114" s="584">
        <v>9</v>
      </c>
      <c r="F114" s="585">
        <v>900000</v>
      </c>
      <c r="G114" s="585">
        <v>900000</v>
      </c>
      <c r="H114" s="585">
        <v>495000</v>
      </c>
      <c r="I114" s="585">
        <v>495000</v>
      </c>
    </row>
    <row r="115" spans="1:9" ht="21.75" customHeight="1">
      <c r="A115" s="595" t="s">
        <v>366</v>
      </c>
      <c r="B115" s="583" t="s">
        <v>1069</v>
      </c>
      <c r="C115" s="582" t="s">
        <v>367</v>
      </c>
      <c r="D115" s="584">
        <v>70</v>
      </c>
      <c r="E115" s="584">
        <v>17.12</v>
      </c>
      <c r="F115" s="585">
        <v>99814371.65</v>
      </c>
      <c r="G115" s="585">
        <v>99814371.65</v>
      </c>
      <c r="H115" s="585">
        <f>35951280+23967520</f>
        <v>59918800</v>
      </c>
      <c r="I115" s="585">
        <f>31500000+23967520</f>
        <v>55467520</v>
      </c>
    </row>
    <row r="116" spans="1:9" ht="21.75" customHeight="1">
      <c r="A116" s="592" t="s">
        <v>368</v>
      </c>
      <c r="B116" s="578" t="s">
        <v>1069</v>
      </c>
      <c r="C116" s="90" t="s">
        <v>369</v>
      </c>
      <c r="D116" s="591">
        <v>6.5</v>
      </c>
      <c r="E116" s="591">
        <v>10</v>
      </c>
      <c r="F116" s="136">
        <v>390000</v>
      </c>
      <c r="G116" s="136">
        <v>390000</v>
      </c>
      <c r="H116" s="136">
        <v>0</v>
      </c>
      <c r="I116" s="136">
        <v>0</v>
      </c>
    </row>
    <row r="117" spans="1:9" ht="21.75" customHeight="1">
      <c r="A117" s="594"/>
      <c r="B117" s="580"/>
      <c r="C117" s="94" t="s">
        <v>370</v>
      </c>
      <c r="D117" s="589"/>
      <c r="E117" s="589"/>
      <c r="F117" s="590"/>
      <c r="G117" s="590"/>
      <c r="H117" s="590"/>
      <c r="I117" s="590"/>
    </row>
    <row r="118" spans="1:9" ht="21.75" customHeight="1">
      <c r="A118" s="592" t="s">
        <v>371</v>
      </c>
      <c r="B118" s="578" t="s">
        <v>1102</v>
      </c>
      <c r="C118" s="135" t="s">
        <v>372</v>
      </c>
      <c r="D118" s="591">
        <v>4</v>
      </c>
      <c r="E118" s="591">
        <v>10</v>
      </c>
      <c r="F118" s="136">
        <v>1125600</v>
      </c>
      <c r="G118" s="136"/>
      <c r="H118" s="136">
        <v>400000</v>
      </c>
      <c r="I118" s="136"/>
    </row>
    <row r="119" spans="1:9" ht="21.75" customHeight="1">
      <c r="A119" s="592" t="s">
        <v>373</v>
      </c>
      <c r="B119" s="578"/>
      <c r="C119" s="135" t="s">
        <v>374</v>
      </c>
      <c r="D119" s="591"/>
      <c r="E119" s="591"/>
      <c r="F119" s="136"/>
      <c r="G119" s="136"/>
      <c r="H119" s="136"/>
      <c r="I119" s="136"/>
    </row>
    <row r="120" spans="1:9" ht="21.75" customHeight="1">
      <c r="A120" s="594"/>
      <c r="B120" s="580"/>
      <c r="C120" s="133" t="s">
        <v>1048</v>
      </c>
      <c r="D120" s="589">
        <v>1</v>
      </c>
      <c r="E120" s="589">
        <v>10</v>
      </c>
      <c r="F120" s="590"/>
      <c r="G120" s="590">
        <v>825600</v>
      </c>
      <c r="H120" s="590"/>
      <c r="I120" s="590">
        <v>100000</v>
      </c>
    </row>
    <row r="121" spans="1:9" ht="21.75" customHeight="1">
      <c r="A121" s="592" t="s">
        <v>375</v>
      </c>
      <c r="B121" s="578" t="s">
        <v>1086</v>
      </c>
      <c r="C121" s="135" t="s">
        <v>376</v>
      </c>
      <c r="D121" s="591">
        <v>10</v>
      </c>
      <c r="E121" s="591">
        <v>19.9</v>
      </c>
      <c r="F121" s="136">
        <v>4992399.12</v>
      </c>
      <c r="G121" s="136">
        <v>4992399.12</v>
      </c>
      <c r="H121" s="136">
        <v>995000</v>
      </c>
      <c r="I121" s="136">
        <v>995000</v>
      </c>
    </row>
    <row r="122" spans="1:9" ht="21.75" customHeight="1">
      <c r="A122" s="594" t="s">
        <v>377</v>
      </c>
      <c r="B122" s="580"/>
      <c r="C122" s="588"/>
      <c r="D122" s="589"/>
      <c r="E122" s="589"/>
      <c r="F122" s="590"/>
      <c r="G122" s="590"/>
      <c r="H122" s="590"/>
      <c r="I122" s="590"/>
    </row>
    <row r="123" spans="1:9" ht="21.75" customHeight="1">
      <c r="A123" s="592" t="s">
        <v>378</v>
      </c>
      <c r="B123" s="578" t="s">
        <v>1069</v>
      </c>
      <c r="C123" s="135" t="s">
        <v>379</v>
      </c>
      <c r="D123" s="591">
        <v>36</v>
      </c>
      <c r="E123" s="591">
        <v>5</v>
      </c>
      <c r="F123" s="136">
        <v>1557000</v>
      </c>
      <c r="G123" s="136">
        <v>1557000</v>
      </c>
      <c r="H123" s="136">
        <f>90000+90000</f>
        <v>180000</v>
      </c>
      <c r="I123" s="136">
        <f>90000+90000</f>
        <v>180000</v>
      </c>
    </row>
    <row r="124" spans="1:9" ht="21.75" customHeight="1">
      <c r="A124" s="592"/>
      <c r="B124" s="578"/>
      <c r="C124" s="135" t="s">
        <v>380</v>
      </c>
      <c r="D124" s="591"/>
      <c r="E124" s="591"/>
      <c r="F124" s="136"/>
      <c r="G124" s="136"/>
      <c r="H124" s="136"/>
      <c r="I124" s="136"/>
    </row>
    <row r="125" spans="1:10" ht="21.75" customHeight="1">
      <c r="A125" s="594"/>
      <c r="B125" s="580"/>
      <c r="C125" s="588" t="s">
        <v>161</v>
      </c>
      <c r="D125" s="589"/>
      <c r="E125" s="589"/>
      <c r="F125" s="590"/>
      <c r="G125" s="590"/>
      <c r="H125" s="590"/>
      <c r="I125" s="590"/>
      <c r="J125" s="576"/>
    </row>
    <row r="126" spans="1:9" ht="21.75" customHeight="1">
      <c r="A126" s="592" t="s">
        <v>381</v>
      </c>
      <c r="B126" s="578" t="s">
        <v>1069</v>
      </c>
      <c r="C126" s="135" t="s">
        <v>386</v>
      </c>
      <c r="D126" s="591">
        <v>200</v>
      </c>
      <c r="E126" s="591">
        <v>14</v>
      </c>
      <c r="F126" s="136">
        <v>18249000</v>
      </c>
      <c r="G126" s="136">
        <v>7105000</v>
      </c>
      <c r="H126" s="136">
        <v>0</v>
      </c>
      <c r="I126" s="136">
        <v>0</v>
      </c>
    </row>
    <row r="127" spans="1:9" ht="21.75" customHeight="1">
      <c r="A127" s="594"/>
      <c r="B127" s="613"/>
      <c r="C127" s="588" t="s">
        <v>387</v>
      </c>
      <c r="D127" s="589"/>
      <c r="E127" s="589"/>
      <c r="F127" s="590"/>
      <c r="G127" s="590"/>
      <c r="H127" s="590"/>
      <c r="I127" s="590"/>
    </row>
    <row r="128" spans="1:9" ht="21.75" customHeight="1">
      <c r="A128" s="592" t="s">
        <v>388</v>
      </c>
      <c r="B128" s="614" t="s">
        <v>1069</v>
      </c>
      <c r="C128" s="135" t="s">
        <v>187</v>
      </c>
      <c r="D128" s="610" t="s">
        <v>389</v>
      </c>
      <c r="E128" s="591">
        <v>5.86</v>
      </c>
      <c r="F128" s="136">
        <v>5154300</v>
      </c>
      <c r="G128" s="136">
        <v>5154300</v>
      </c>
      <c r="H128" s="136">
        <v>0</v>
      </c>
      <c r="I128" s="136">
        <v>0</v>
      </c>
    </row>
    <row r="129" spans="1:9" ht="21.75" customHeight="1">
      <c r="A129" s="594" t="s">
        <v>390</v>
      </c>
      <c r="B129" s="615"/>
      <c r="C129" s="133"/>
      <c r="D129" s="616"/>
      <c r="E129" s="589"/>
      <c r="F129" s="140" t="s">
        <v>391</v>
      </c>
      <c r="G129" s="140"/>
      <c r="H129" s="607"/>
      <c r="I129" s="607"/>
    </row>
    <row r="130" spans="1:10" ht="21.75" customHeight="1">
      <c r="A130" s="596"/>
      <c r="B130" s="597"/>
      <c r="C130" s="75"/>
      <c r="D130" s="598"/>
      <c r="E130" s="598"/>
      <c r="F130" s="599"/>
      <c r="G130" s="599"/>
      <c r="H130" s="599"/>
      <c r="I130" s="599"/>
      <c r="J130" s="576"/>
    </row>
    <row r="131" spans="1:9" ht="21.75" customHeight="1">
      <c r="A131" s="600" t="s">
        <v>1103</v>
      </c>
      <c r="B131" s="601"/>
      <c r="C131" s="600"/>
      <c r="D131" s="600"/>
      <c r="E131" s="600"/>
      <c r="F131" s="600"/>
      <c r="G131" s="600"/>
      <c r="H131" s="600"/>
      <c r="I131" s="600"/>
    </row>
    <row r="132" spans="1:9" ht="21.75" customHeight="1">
      <c r="A132" s="600"/>
      <c r="B132" s="565"/>
      <c r="C132" s="566"/>
      <c r="D132" s="567"/>
      <c r="E132" s="567"/>
      <c r="F132" s="567"/>
      <c r="G132" s="567"/>
      <c r="H132" s="567"/>
      <c r="I132" s="567"/>
    </row>
    <row r="133" spans="1:9" ht="21.75" customHeight="1">
      <c r="A133" s="600" t="s">
        <v>198</v>
      </c>
      <c r="B133" s="601"/>
      <c r="C133" s="600"/>
      <c r="D133" s="600"/>
      <c r="E133" s="600"/>
      <c r="F133" s="600"/>
      <c r="G133" s="600"/>
      <c r="H133" s="600"/>
      <c r="I133" s="600"/>
    </row>
    <row r="134" spans="1:9" ht="21.75" customHeight="1">
      <c r="A134" s="564" t="s">
        <v>407</v>
      </c>
      <c r="B134" s="603"/>
      <c r="C134" s="564"/>
      <c r="D134" s="564"/>
      <c r="E134" s="564"/>
      <c r="F134" s="564"/>
      <c r="G134" s="564"/>
      <c r="H134" s="564"/>
      <c r="I134" s="564"/>
    </row>
    <row r="135" spans="1:9" ht="21.75" customHeight="1">
      <c r="A135" s="564"/>
      <c r="B135" s="603"/>
      <c r="C135" s="564"/>
      <c r="D135" s="564"/>
      <c r="E135" s="564"/>
      <c r="F135" s="564"/>
      <c r="G135" s="564"/>
      <c r="H135" s="564"/>
      <c r="I135" s="564"/>
    </row>
    <row r="136" spans="1:9" ht="21.75" customHeight="1">
      <c r="A136" s="127" t="s">
        <v>200</v>
      </c>
      <c r="G136" s="129"/>
      <c r="I136" s="129"/>
    </row>
    <row r="137" spans="1:11" s="576" customFormat="1" ht="21.75" customHeight="1">
      <c r="A137" s="130"/>
      <c r="B137" s="572" t="s">
        <v>1051</v>
      </c>
      <c r="C137" s="130"/>
      <c r="D137" s="573" t="s">
        <v>104</v>
      </c>
      <c r="E137" s="573" t="s">
        <v>105</v>
      </c>
      <c r="F137" s="674" t="s">
        <v>143</v>
      </c>
      <c r="G137" s="675"/>
      <c r="H137" s="574" t="s">
        <v>108</v>
      </c>
      <c r="I137" s="575"/>
      <c r="J137" s="127"/>
      <c r="K137" s="568"/>
    </row>
    <row r="138" spans="1:9" ht="21.75" customHeight="1">
      <c r="A138" s="132" t="s">
        <v>1047</v>
      </c>
      <c r="B138" s="578" t="s">
        <v>1056</v>
      </c>
      <c r="C138" s="132" t="s">
        <v>109</v>
      </c>
      <c r="D138" s="579" t="s">
        <v>110</v>
      </c>
      <c r="E138" s="579" t="s">
        <v>111</v>
      </c>
      <c r="F138" s="676" t="s">
        <v>144</v>
      </c>
      <c r="G138" s="676" t="s">
        <v>145</v>
      </c>
      <c r="H138" s="672" t="s">
        <v>114</v>
      </c>
      <c r="I138" s="672" t="s">
        <v>115</v>
      </c>
    </row>
    <row r="139" spans="1:9" ht="21.75" customHeight="1">
      <c r="A139" s="133"/>
      <c r="B139" s="580" t="s">
        <v>1064</v>
      </c>
      <c r="C139" s="133"/>
      <c r="D139" s="581" t="s">
        <v>116</v>
      </c>
      <c r="E139" s="581" t="s">
        <v>117</v>
      </c>
      <c r="F139" s="673"/>
      <c r="G139" s="673"/>
      <c r="H139" s="673"/>
      <c r="I139" s="673"/>
    </row>
    <row r="140" spans="1:9" ht="21.75" customHeight="1">
      <c r="A140" s="592" t="s">
        <v>408</v>
      </c>
      <c r="B140" s="614" t="s">
        <v>1086</v>
      </c>
      <c r="C140" s="135" t="s">
        <v>409</v>
      </c>
      <c r="D140" s="591">
        <v>3</v>
      </c>
      <c r="E140" s="591">
        <v>10</v>
      </c>
      <c r="F140" s="136">
        <v>300000</v>
      </c>
      <c r="G140" s="136">
        <v>300000</v>
      </c>
      <c r="H140" s="136">
        <v>0</v>
      </c>
      <c r="I140" s="136">
        <v>0</v>
      </c>
    </row>
    <row r="141" spans="1:9" ht="21.75" customHeight="1">
      <c r="A141" s="594"/>
      <c r="B141" s="615"/>
      <c r="C141" s="588" t="s">
        <v>410</v>
      </c>
      <c r="D141" s="589"/>
      <c r="E141" s="589"/>
      <c r="F141" s="590"/>
      <c r="G141" s="590"/>
      <c r="H141" s="590"/>
      <c r="I141" s="590"/>
    </row>
    <row r="142" spans="1:9" ht="21.75" customHeight="1">
      <c r="A142" s="592" t="s">
        <v>411</v>
      </c>
      <c r="B142" s="614" t="s">
        <v>1069</v>
      </c>
      <c r="C142" s="135" t="s">
        <v>412</v>
      </c>
      <c r="D142" s="591">
        <v>33</v>
      </c>
      <c r="E142" s="591">
        <v>9.09</v>
      </c>
      <c r="F142" s="136">
        <v>3000000</v>
      </c>
      <c r="G142" s="136">
        <v>3000000</v>
      </c>
      <c r="H142" s="136">
        <v>0</v>
      </c>
      <c r="I142" s="136">
        <v>0</v>
      </c>
    </row>
    <row r="143" spans="1:9" ht="21.75" customHeight="1">
      <c r="A143" s="594"/>
      <c r="B143" s="580"/>
      <c r="C143" s="94" t="s">
        <v>413</v>
      </c>
      <c r="D143" s="589"/>
      <c r="E143" s="589"/>
      <c r="F143" s="590"/>
      <c r="G143" s="590"/>
      <c r="H143" s="590"/>
      <c r="I143" s="590"/>
    </row>
    <row r="144" spans="1:9" ht="21.75" customHeight="1">
      <c r="A144" s="593" t="s">
        <v>414</v>
      </c>
      <c r="B144" s="572" t="s">
        <v>69</v>
      </c>
      <c r="C144" s="586" t="s">
        <v>415</v>
      </c>
      <c r="D144" s="587">
        <v>100</v>
      </c>
      <c r="E144" s="587">
        <v>8</v>
      </c>
      <c r="F144" s="134">
        <v>8000000</v>
      </c>
      <c r="G144" s="134"/>
      <c r="H144" s="134">
        <v>1200000</v>
      </c>
      <c r="I144" s="134"/>
    </row>
    <row r="145" spans="1:9" ht="21.75" customHeight="1">
      <c r="A145" s="617"/>
      <c r="B145" s="580" t="s">
        <v>1102</v>
      </c>
      <c r="C145" s="133" t="s">
        <v>1048</v>
      </c>
      <c r="D145" s="589">
        <v>100</v>
      </c>
      <c r="E145" s="589">
        <v>8</v>
      </c>
      <c r="F145" s="590"/>
      <c r="G145" s="590">
        <v>8000000</v>
      </c>
      <c r="H145" s="590"/>
      <c r="I145" s="590">
        <v>1600000</v>
      </c>
    </row>
    <row r="146" spans="1:11" s="576" customFormat="1" ht="21.75" customHeight="1">
      <c r="A146" s="618" t="s">
        <v>503</v>
      </c>
      <c r="B146" s="578" t="s">
        <v>1069</v>
      </c>
      <c r="C146" s="619" t="s">
        <v>416</v>
      </c>
      <c r="D146" s="620">
        <v>25</v>
      </c>
      <c r="E146" s="620">
        <v>12</v>
      </c>
      <c r="F146" s="620">
        <v>3000000</v>
      </c>
      <c r="G146" s="620">
        <v>3000000</v>
      </c>
      <c r="H146" s="136">
        <v>0</v>
      </c>
      <c r="I146" s="136">
        <v>0</v>
      </c>
      <c r="J146" s="127"/>
      <c r="K146" s="568"/>
    </row>
    <row r="147" spans="1:9" ht="21.75" customHeight="1">
      <c r="A147" s="621"/>
      <c r="B147" s="580"/>
      <c r="C147" s="622" t="s">
        <v>417</v>
      </c>
      <c r="D147" s="623"/>
      <c r="E147" s="623"/>
      <c r="F147" s="623"/>
      <c r="G147" s="623"/>
      <c r="H147" s="590"/>
      <c r="I147" s="590"/>
    </row>
    <row r="148" spans="1:9" ht="21.75" customHeight="1">
      <c r="A148" s="618" t="s">
        <v>504</v>
      </c>
      <c r="B148" s="578" t="s">
        <v>1069</v>
      </c>
      <c r="C148" s="619" t="s">
        <v>418</v>
      </c>
      <c r="D148" s="620">
        <v>10</v>
      </c>
      <c r="E148" s="620">
        <v>15</v>
      </c>
      <c r="F148" s="620">
        <v>1500000</v>
      </c>
      <c r="G148" s="620">
        <v>1500000</v>
      </c>
      <c r="H148" s="136">
        <v>0</v>
      </c>
      <c r="I148" s="136">
        <v>0</v>
      </c>
    </row>
    <row r="149" spans="1:9" ht="21.75" customHeight="1">
      <c r="A149" s="594"/>
      <c r="B149" s="580"/>
      <c r="C149" s="622" t="s">
        <v>419</v>
      </c>
      <c r="D149" s="623"/>
      <c r="E149" s="623"/>
      <c r="F149" s="623"/>
      <c r="G149" s="623"/>
      <c r="H149" s="590"/>
      <c r="I149" s="590"/>
    </row>
    <row r="150" spans="1:9" ht="21.75" customHeight="1">
      <c r="A150" s="592" t="s">
        <v>506</v>
      </c>
      <c r="B150" s="578" t="s">
        <v>1069</v>
      </c>
      <c r="C150" s="619" t="s">
        <v>906</v>
      </c>
      <c r="D150" s="620">
        <v>274</v>
      </c>
      <c r="E150" s="620">
        <v>18.75</v>
      </c>
      <c r="F150" s="620">
        <v>41594600.769999996</v>
      </c>
      <c r="G150" s="620">
        <v>41594600.769999996</v>
      </c>
      <c r="H150" s="136">
        <v>0</v>
      </c>
      <c r="I150" s="136">
        <v>0</v>
      </c>
    </row>
    <row r="151" spans="1:9" ht="21.75" customHeight="1">
      <c r="A151" s="594"/>
      <c r="B151" s="580"/>
      <c r="C151" s="622" t="s">
        <v>907</v>
      </c>
      <c r="D151" s="623"/>
      <c r="E151" s="623"/>
      <c r="F151" s="623"/>
      <c r="G151" s="623"/>
      <c r="H151" s="590"/>
      <c r="I151" s="590"/>
    </row>
    <row r="152" spans="1:9" ht="21.75" customHeight="1">
      <c r="A152" s="592" t="s">
        <v>507</v>
      </c>
      <c r="B152" s="578" t="s">
        <v>1086</v>
      </c>
      <c r="C152" s="619" t="s">
        <v>346</v>
      </c>
      <c r="D152" s="620">
        <v>25</v>
      </c>
      <c r="E152" s="620">
        <v>12</v>
      </c>
      <c r="F152" s="620">
        <v>3000000</v>
      </c>
      <c r="G152" s="620"/>
      <c r="H152" s="136">
        <v>0</v>
      </c>
      <c r="I152" s="136"/>
    </row>
    <row r="153" spans="1:9" ht="21.75" customHeight="1">
      <c r="A153" s="592"/>
      <c r="B153" s="578"/>
      <c r="C153" s="619" t="s">
        <v>908</v>
      </c>
      <c r="D153" s="620"/>
      <c r="E153" s="620"/>
      <c r="F153" s="620"/>
      <c r="G153" s="620"/>
      <c r="H153" s="136"/>
      <c r="I153" s="136"/>
    </row>
    <row r="154" spans="1:9" ht="21.75" customHeight="1">
      <c r="A154" s="592"/>
      <c r="B154" s="578"/>
      <c r="C154" s="619" t="s">
        <v>909</v>
      </c>
      <c r="D154" s="620"/>
      <c r="E154" s="620"/>
      <c r="F154" s="620"/>
      <c r="G154" s="620"/>
      <c r="H154" s="136"/>
      <c r="I154" s="136"/>
    </row>
    <row r="155" spans="1:9" ht="21.75" customHeight="1">
      <c r="A155" s="592"/>
      <c r="B155" s="578"/>
      <c r="C155" s="619" t="s">
        <v>910</v>
      </c>
      <c r="D155" s="620"/>
      <c r="E155" s="620"/>
      <c r="F155" s="620"/>
      <c r="G155" s="620"/>
      <c r="H155" s="136"/>
      <c r="I155" s="136"/>
    </row>
    <row r="156" spans="1:9" ht="21.75" customHeight="1">
      <c r="A156" s="594"/>
      <c r="B156" s="580" t="s">
        <v>1069</v>
      </c>
      <c r="C156" s="133" t="s">
        <v>1048</v>
      </c>
      <c r="D156" s="623">
        <v>25</v>
      </c>
      <c r="E156" s="623">
        <v>12</v>
      </c>
      <c r="F156" s="623"/>
      <c r="G156" s="623">
        <v>3000000</v>
      </c>
      <c r="H156" s="590"/>
      <c r="I156" s="590">
        <v>0</v>
      </c>
    </row>
    <row r="157" spans="1:9" ht="21.75" customHeight="1">
      <c r="A157" s="595" t="s">
        <v>508</v>
      </c>
      <c r="B157" s="583" t="s">
        <v>1069</v>
      </c>
      <c r="C157" s="624" t="s">
        <v>911</v>
      </c>
      <c r="D157" s="625">
        <v>300</v>
      </c>
      <c r="E157" s="625">
        <v>5.8</v>
      </c>
      <c r="F157" s="625">
        <v>17400000</v>
      </c>
      <c r="G157" s="625">
        <v>17400000</v>
      </c>
      <c r="H157" s="585">
        <v>0</v>
      </c>
      <c r="I157" s="585">
        <v>0</v>
      </c>
    </row>
    <row r="158" spans="1:9" ht="21.75" customHeight="1">
      <c r="A158" s="595" t="s">
        <v>509</v>
      </c>
      <c r="B158" s="583" t="s">
        <v>1069</v>
      </c>
      <c r="C158" s="624" t="s">
        <v>912</v>
      </c>
      <c r="D158" s="625">
        <v>500</v>
      </c>
      <c r="E158" s="625">
        <v>8</v>
      </c>
      <c r="F158" s="625">
        <v>52000000</v>
      </c>
      <c r="G158" s="625">
        <v>52000000</v>
      </c>
      <c r="H158" s="585">
        <v>0</v>
      </c>
      <c r="I158" s="585">
        <v>0</v>
      </c>
    </row>
    <row r="159" spans="1:9" ht="21.75" customHeight="1">
      <c r="A159" s="592" t="s">
        <v>510</v>
      </c>
      <c r="B159" s="578" t="s">
        <v>1069</v>
      </c>
      <c r="C159" s="619" t="s">
        <v>913</v>
      </c>
      <c r="D159" s="620">
        <v>20</v>
      </c>
      <c r="E159" s="620">
        <v>19</v>
      </c>
      <c r="F159" s="620">
        <v>3800000</v>
      </c>
      <c r="G159" s="620">
        <v>3800000</v>
      </c>
      <c r="H159" s="136">
        <v>171000</v>
      </c>
      <c r="I159" s="136">
        <v>0</v>
      </c>
    </row>
    <row r="160" spans="1:9" ht="21.75" customHeight="1">
      <c r="A160" s="592"/>
      <c r="B160" s="578"/>
      <c r="C160" s="619" t="s">
        <v>914</v>
      </c>
      <c r="D160" s="620"/>
      <c r="E160" s="620"/>
      <c r="F160" s="620"/>
      <c r="G160" s="620"/>
      <c r="H160" s="136"/>
      <c r="I160" s="136"/>
    </row>
    <row r="161" spans="1:9" ht="21.75" customHeight="1">
      <c r="A161" s="592"/>
      <c r="B161" s="578"/>
      <c r="C161" s="619" t="s">
        <v>915</v>
      </c>
      <c r="D161" s="620"/>
      <c r="E161" s="620"/>
      <c r="F161" s="620"/>
      <c r="G161" s="620"/>
      <c r="H161" s="136"/>
      <c r="I161" s="136"/>
    </row>
    <row r="162" spans="1:9" ht="21.75" customHeight="1">
      <c r="A162" s="594"/>
      <c r="B162" s="580"/>
      <c r="C162" s="622" t="s">
        <v>916</v>
      </c>
      <c r="D162" s="623"/>
      <c r="E162" s="623"/>
      <c r="F162" s="623"/>
      <c r="G162" s="623"/>
      <c r="H162" s="590"/>
      <c r="I162" s="590"/>
    </row>
    <row r="163" spans="1:9" ht="21.75" customHeight="1">
      <c r="A163" s="592" t="s">
        <v>511</v>
      </c>
      <c r="B163" s="578" t="s">
        <v>1069</v>
      </c>
      <c r="C163" s="619" t="s">
        <v>917</v>
      </c>
      <c r="D163" s="620">
        <v>15</v>
      </c>
      <c r="E163" s="620">
        <v>10</v>
      </c>
      <c r="F163" s="620">
        <v>1500000</v>
      </c>
      <c r="G163" s="620">
        <v>1500000</v>
      </c>
      <c r="H163" s="136">
        <v>0</v>
      </c>
      <c r="I163" s="136">
        <v>0</v>
      </c>
    </row>
    <row r="164" spans="1:9" ht="21.75" customHeight="1">
      <c r="A164" s="592" t="s">
        <v>512</v>
      </c>
      <c r="B164" s="578"/>
      <c r="C164" s="619" t="s">
        <v>918</v>
      </c>
      <c r="D164" s="620"/>
      <c r="E164" s="620"/>
      <c r="F164" s="620"/>
      <c r="G164" s="620"/>
      <c r="H164" s="136"/>
      <c r="I164" s="136"/>
    </row>
    <row r="165" spans="1:9" ht="21.75" customHeight="1">
      <c r="A165" s="592"/>
      <c r="B165" s="578"/>
      <c r="C165" s="619" t="s">
        <v>919</v>
      </c>
      <c r="D165" s="620"/>
      <c r="E165" s="620"/>
      <c r="F165" s="620"/>
      <c r="G165" s="620"/>
      <c r="H165" s="136"/>
      <c r="I165" s="136"/>
    </row>
    <row r="166" spans="1:9" ht="21.75" customHeight="1">
      <c r="A166" s="592"/>
      <c r="B166" s="578"/>
      <c r="C166" s="619" t="s">
        <v>920</v>
      </c>
      <c r="D166" s="620"/>
      <c r="E166" s="620"/>
      <c r="F166" s="620"/>
      <c r="G166" s="620"/>
      <c r="H166" s="136"/>
      <c r="I166" s="136"/>
    </row>
    <row r="167" spans="1:9" ht="21.75" customHeight="1">
      <c r="A167" s="595" t="s">
        <v>513</v>
      </c>
      <c r="B167" s="583" t="s">
        <v>1069</v>
      </c>
      <c r="C167" s="624" t="s">
        <v>921</v>
      </c>
      <c r="D167" s="625">
        <v>30</v>
      </c>
      <c r="E167" s="625">
        <v>10</v>
      </c>
      <c r="F167" s="625">
        <v>3000000</v>
      </c>
      <c r="G167" s="625">
        <v>3000000</v>
      </c>
      <c r="H167" s="585">
        <v>300000</v>
      </c>
      <c r="I167" s="585">
        <v>600000</v>
      </c>
    </row>
    <row r="168" spans="1:9" ht="21.75" customHeight="1">
      <c r="A168" s="595" t="s">
        <v>514</v>
      </c>
      <c r="B168" s="583" t="s">
        <v>1069</v>
      </c>
      <c r="C168" s="624" t="s">
        <v>922</v>
      </c>
      <c r="D168" s="625">
        <v>6</v>
      </c>
      <c r="E168" s="625">
        <v>14</v>
      </c>
      <c r="F168" s="625">
        <v>840000</v>
      </c>
      <c r="G168" s="625">
        <v>840000</v>
      </c>
      <c r="H168" s="585">
        <v>21000</v>
      </c>
      <c r="I168" s="585">
        <v>42000</v>
      </c>
    </row>
    <row r="169" spans="1:9" ht="21.75" customHeight="1">
      <c r="A169" s="593" t="s">
        <v>515</v>
      </c>
      <c r="B169" s="572" t="s">
        <v>69</v>
      </c>
      <c r="C169" s="626" t="s">
        <v>923</v>
      </c>
      <c r="D169" s="627">
        <v>380</v>
      </c>
      <c r="E169" s="627">
        <v>17.76</v>
      </c>
      <c r="F169" s="627">
        <v>67500000</v>
      </c>
      <c r="G169" s="627"/>
      <c r="H169" s="134">
        <v>0</v>
      </c>
      <c r="I169" s="134"/>
    </row>
    <row r="170" spans="1:9" ht="21.75" customHeight="1">
      <c r="A170" s="594"/>
      <c r="B170" s="580" t="s">
        <v>1069</v>
      </c>
      <c r="C170" s="133" t="s">
        <v>1048</v>
      </c>
      <c r="D170" s="623">
        <v>380</v>
      </c>
      <c r="E170" s="623">
        <v>17.76</v>
      </c>
      <c r="F170" s="623"/>
      <c r="G170" s="623">
        <v>67500000</v>
      </c>
      <c r="H170" s="590"/>
      <c r="I170" s="590">
        <v>0</v>
      </c>
    </row>
    <row r="171" spans="1:9" ht="21.75" customHeight="1">
      <c r="A171" s="592" t="s">
        <v>516</v>
      </c>
      <c r="B171" s="578" t="s">
        <v>1069</v>
      </c>
      <c r="C171" s="619" t="s">
        <v>924</v>
      </c>
      <c r="D171" s="620">
        <v>30</v>
      </c>
      <c r="E171" s="620">
        <v>10</v>
      </c>
      <c r="F171" s="620">
        <v>3000000</v>
      </c>
      <c r="G171" s="620"/>
      <c r="H171" s="136">
        <v>0</v>
      </c>
      <c r="I171" s="136"/>
    </row>
    <row r="172" spans="1:9" ht="21.75" customHeight="1">
      <c r="A172" s="592"/>
      <c r="B172" s="578"/>
      <c r="C172" s="619" t="s">
        <v>925</v>
      </c>
      <c r="D172" s="620"/>
      <c r="E172" s="620"/>
      <c r="F172" s="620"/>
      <c r="G172" s="620"/>
      <c r="H172" s="136"/>
      <c r="I172" s="136"/>
    </row>
    <row r="173" spans="1:9" ht="21.75" customHeight="1">
      <c r="A173" s="592"/>
      <c r="B173" s="578"/>
      <c r="C173" s="619" t="s">
        <v>926</v>
      </c>
      <c r="D173" s="620"/>
      <c r="E173" s="620"/>
      <c r="F173" s="620"/>
      <c r="G173" s="620"/>
      <c r="H173" s="136"/>
      <c r="I173" s="136"/>
    </row>
    <row r="174" spans="1:9" ht="21.75" customHeight="1">
      <c r="A174" s="594"/>
      <c r="B174" s="580"/>
      <c r="C174" s="141" t="s">
        <v>1048</v>
      </c>
      <c r="D174" s="623">
        <v>10</v>
      </c>
      <c r="E174" s="623">
        <v>10</v>
      </c>
      <c r="F174" s="623"/>
      <c r="G174" s="623">
        <v>1000000</v>
      </c>
      <c r="H174" s="590"/>
      <c r="I174" s="590">
        <v>0</v>
      </c>
    </row>
    <row r="175" spans="1:10" ht="21.75" customHeight="1">
      <c r="A175" s="596"/>
      <c r="B175" s="597"/>
      <c r="C175" s="75"/>
      <c r="D175" s="598"/>
      <c r="E175" s="598"/>
      <c r="F175" s="599"/>
      <c r="G175" s="599"/>
      <c r="H175" s="599"/>
      <c r="I175" s="599"/>
      <c r="J175" s="576"/>
    </row>
    <row r="176" spans="1:9" ht="21.75" customHeight="1">
      <c r="A176" s="600" t="s">
        <v>1103</v>
      </c>
      <c r="B176" s="601"/>
      <c r="C176" s="600"/>
      <c r="D176" s="600"/>
      <c r="E176" s="600"/>
      <c r="F176" s="600"/>
      <c r="G176" s="600"/>
      <c r="H176" s="600"/>
      <c r="I176" s="600"/>
    </row>
    <row r="177" spans="1:9" ht="21.75" customHeight="1">
      <c r="A177" s="600"/>
      <c r="B177" s="565"/>
      <c r="C177" s="566"/>
      <c r="D177" s="567"/>
      <c r="E177" s="567"/>
      <c r="F177" s="567"/>
      <c r="G177" s="567"/>
      <c r="H177" s="567"/>
      <c r="I177" s="567"/>
    </row>
    <row r="178" spans="1:9" ht="21.75" customHeight="1">
      <c r="A178" s="600" t="s">
        <v>198</v>
      </c>
      <c r="B178" s="601"/>
      <c r="C178" s="600"/>
      <c r="D178" s="600"/>
      <c r="E178" s="600"/>
      <c r="F178" s="600"/>
      <c r="G178" s="600"/>
      <c r="H178" s="600"/>
      <c r="I178" s="600"/>
    </row>
    <row r="179" spans="1:9" ht="21.75" customHeight="1">
      <c r="A179" s="564" t="s">
        <v>420</v>
      </c>
      <c r="B179" s="603"/>
      <c r="C179" s="564"/>
      <c r="D179" s="564"/>
      <c r="E179" s="564"/>
      <c r="F179" s="564"/>
      <c r="G179" s="564"/>
      <c r="H179" s="564"/>
      <c r="I179" s="564"/>
    </row>
    <row r="180" spans="1:9" ht="21.75" customHeight="1">
      <c r="A180" s="564"/>
      <c r="B180" s="603"/>
      <c r="C180" s="564"/>
      <c r="D180" s="564"/>
      <c r="E180" s="564"/>
      <c r="F180" s="564"/>
      <c r="G180" s="564"/>
      <c r="H180" s="564"/>
      <c r="I180" s="564"/>
    </row>
    <row r="181" spans="1:9" ht="21.75" customHeight="1">
      <c r="A181" s="127" t="s">
        <v>200</v>
      </c>
      <c r="G181" s="129"/>
      <c r="I181" s="129"/>
    </row>
    <row r="182" spans="1:11" s="576" customFormat="1" ht="21.75" customHeight="1">
      <c r="A182" s="130"/>
      <c r="B182" s="572" t="s">
        <v>1051</v>
      </c>
      <c r="C182" s="130"/>
      <c r="D182" s="573" t="s">
        <v>104</v>
      </c>
      <c r="E182" s="573" t="s">
        <v>105</v>
      </c>
      <c r="F182" s="674" t="s">
        <v>143</v>
      </c>
      <c r="G182" s="675"/>
      <c r="H182" s="574" t="s">
        <v>108</v>
      </c>
      <c r="I182" s="575"/>
      <c r="J182" s="127"/>
      <c r="K182" s="568"/>
    </row>
    <row r="183" spans="1:9" ht="21.75" customHeight="1">
      <c r="A183" s="132" t="s">
        <v>1047</v>
      </c>
      <c r="B183" s="578" t="s">
        <v>1056</v>
      </c>
      <c r="C183" s="132" t="s">
        <v>109</v>
      </c>
      <c r="D183" s="579" t="s">
        <v>110</v>
      </c>
      <c r="E183" s="579" t="s">
        <v>111</v>
      </c>
      <c r="F183" s="676" t="s">
        <v>144</v>
      </c>
      <c r="G183" s="676" t="s">
        <v>145</v>
      </c>
      <c r="H183" s="672" t="s">
        <v>114</v>
      </c>
      <c r="I183" s="672" t="s">
        <v>115</v>
      </c>
    </row>
    <row r="184" spans="1:9" ht="21.75" customHeight="1">
      <c r="A184" s="133"/>
      <c r="B184" s="580" t="s">
        <v>1064</v>
      </c>
      <c r="C184" s="133"/>
      <c r="D184" s="581" t="s">
        <v>116</v>
      </c>
      <c r="E184" s="581" t="s">
        <v>117</v>
      </c>
      <c r="F184" s="673"/>
      <c r="G184" s="673"/>
      <c r="H184" s="673"/>
      <c r="I184" s="673"/>
    </row>
    <row r="185" spans="1:9" ht="21.75" customHeight="1">
      <c r="A185" s="593" t="s">
        <v>517</v>
      </c>
      <c r="B185" s="572" t="s">
        <v>1069</v>
      </c>
      <c r="C185" s="626" t="s">
        <v>927</v>
      </c>
      <c r="D185" s="627">
        <v>28</v>
      </c>
      <c r="E185" s="627">
        <v>9.93</v>
      </c>
      <c r="F185" s="627">
        <v>3060316.7</v>
      </c>
      <c r="G185" s="134"/>
      <c r="H185" s="134">
        <v>416850</v>
      </c>
      <c r="I185" s="134"/>
    </row>
    <row r="186" spans="1:9" ht="21.75" customHeight="1">
      <c r="A186" s="592"/>
      <c r="B186" s="578"/>
      <c r="C186" s="619" t="s">
        <v>928</v>
      </c>
      <c r="D186" s="620"/>
      <c r="E186" s="620"/>
      <c r="F186" s="620"/>
      <c r="G186" s="136"/>
      <c r="H186" s="136"/>
      <c r="I186" s="136"/>
    </row>
    <row r="187" spans="1:11" s="128" customFormat="1" ht="21.75" customHeight="1">
      <c r="A187" s="592"/>
      <c r="B187" s="578"/>
      <c r="C187" s="619" t="s">
        <v>929</v>
      </c>
      <c r="D187" s="620"/>
      <c r="E187" s="620"/>
      <c r="F187" s="620"/>
      <c r="G187" s="136"/>
      <c r="H187" s="136"/>
      <c r="I187" s="136"/>
      <c r="K187" s="568"/>
    </row>
    <row r="188" spans="1:9" ht="21.75" customHeight="1">
      <c r="A188" s="594"/>
      <c r="B188" s="580" t="s">
        <v>335</v>
      </c>
      <c r="C188" s="133" t="s">
        <v>1048</v>
      </c>
      <c r="D188" s="623">
        <v>28</v>
      </c>
      <c r="E188" s="623">
        <v>9.93</v>
      </c>
      <c r="F188" s="623"/>
      <c r="G188" s="590">
        <v>0</v>
      </c>
      <c r="H188" s="590"/>
      <c r="I188" s="590">
        <v>0</v>
      </c>
    </row>
    <row r="189" spans="1:9" ht="21.75" customHeight="1">
      <c r="A189" s="593" t="s">
        <v>518</v>
      </c>
      <c r="B189" s="572" t="s">
        <v>1069</v>
      </c>
      <c r="C189" s="626" t="s">
        <v>906</v>
      </c>
      <c r="D189" s="627">
        <v>30</v>
      </c>
      <c r="E189" s="627">
        <v>6</v>
      </c>
      <c r="F189" s="627">
        <v>1800000</v>
      </c>
      <c r="G189" s="134"/>
      <c r="H189" s="134">
        <v>0</v>
      </c>
      <c r="I189" s="134"/>
    </row>
    <row r="190" spans="1:11" s="128" customFormat="1" ht="21.75" customHeight="1">
      <c r="A190" s="592"/>
      <c r="B190" s="578"/>
      <c r="C190" s="619" t="s">
        <v>930</v>
      </c>
      <c r="D190" s="620"/>
      <c r="E190" s="620"/>
      <c r="F190" s="620"/>
      <c r="G190" s="136"/>
      <c r="H190" s="136"/>
      <c r="I190" s="136"/>
      <c r="K190" s="568"/>
    </row>
    <row r="191" spans="1:9" ht="21.75" customHeight="1">
      <c r="A191" s="594"/>
      <c r="B191" s="580" t="s">
        <v>335</v>
      </c>
      <c r="C191" s="133" t="s">
        <v>1048</v>
      </c>
      <c r="D191" s="623">
        <v>30</v>
      </c>
      <c r="E191" s="623">
        <v>6</v>
      </c>
      <c r="F191" s="623"/>
      <c r="G191" s="590">
        <v>0</v>
      </c>
      <c r="H191" s="590"/>
      <c r="I191" s="590">
        <v>0</v>
      </c>
    </row>
    <row r="192" spans="1:9" ht="21.75" customHeight="1">
      <c r="A192" s="593" t="s">
        <v>519</v>
      </c>
      <c r="B192" s="572" t="s">
        <v>1069</v>
      </c>
      <c r="C192" s="626" t="s">
        <v>931</v>
      </c>
      <c r="D192" s="627">
        <v>20</v>
      </c>
      <c r="E192" s="627">
        <v>5</v>
      </c>
      <c r="F192" s="627">
        <v>1000000</v>
      </c>
      <c r="G192" s="134"/>
      <c r="H192" s="134">
        <v>150000</v>
      </c>
      <c r="I192" s="134"/>
    </row>
    <row r="193" spans="1:9" ht="21.75" customHeight="1">
      <c r="A193" s="592"/>
      <c r="B193" s="578"/>
      <c r="C193" s="619" t="s">
        <v>932</v>
      </c>
      <c r="D193" s="620"/>
      <c r="E193" s="620"/>
      <c r="F193" s="620"/>
      <c r="G193" s="136"/>
      <c r="H193" s="136"/>
      <c r="I193" s="136"/>
    </row>
    <row r="194" spans="1:11" s="128" customFormat="1" ht="21.75" customHeight="1">
      <c r="A194" s="594"/>
      <c r="B194" s="580" t="s">
        <v>335</v>
      </c>
      <c r="C194" s="133" t="s">
        <v>1048</v>
      </c>
      <c r="D194" s="623">
        <v>20</v>
      </c>
      <c r="E194" s="623">
        <v>5</v>
      </c>
      <c r="F194" s="623"/>
      <c r="G194" s="590">
        <v>0</v>
      </c>
      <c r="H194" s="590"/>
      <c r="I194" s="590">
        <v>0</v>
      </c>
      <c r="K194" s="568"/>
    </row>
    <row r="195" spans="1:9" ht="21.75" customHeight="1">
      <c r="A195" s="593" t="s">
        <v>520</v>
      </c>
      <c r="B195" s="572" t="s">
        <v>1069</v>
      </c>
      <c r="C195" s="626" t="s">
        <v>933</v>
      </c>
      <c r="D195" s="627">
        <v>30</v>
      </c>
      <c r="E195" s="627">
        <v>5</v>
      </c>
      <c r="F195" s="627">
        <v>1500000</v>
      </c>
      <c r="G195" s="134"/>
      <c r="H195" s="134">
        <v>300000</v>
      </c>
      <c r="I195" s="134"/>
    </row>
    <row r="196" spans="1:9" ht="21.75" customHeight="1">
      <c r="A196" s="592"/>
      <c r="B196" s="578"/>
      <c r="C196" s="619" t="s">
        <v>934</v>
      </c>
      <c r="D196" s="620"/>
      <c r="E196" s="620"/>
      <c r="F196" s="620"/>
      <c r="G196" s="136"/>
      <c r="H196" s="136"/>
      <c r="I196" s="136"/>
    </row>
    <row r="197" spans="1:11" s="128" customFormat="1" ht="21.75" customHeight="1">
      <c r="A197" s="594"/>
      <c r="B197" s="580" t="s">
        <v>335</v>
      </c>
      <c r="C197" s="133" t="s">
        <v>1048</v>
      </c>
      <c r="D197" s="623">
        <v>30</v>
      </c>
      <c r="E197" s="623">
        <v>5</v>
      </c>
      <c r="F197" s="623"/>
      <c r="G197" s="590">
        <v>0</v>
      </c>
      <c r="H197" s="590"/>
      <c r="I197" s="590">
        <v>0</v>
      </c>
      <c r="K197" s="568"/>
    </row>
    <row r="198" spans="1:9" ht="21.75" customHeight="1">
      <c r="A198" s="593" t="s">
        <v>521</v>
      </c>
      <c r="B198" s="572" t="s">
        <v>1086</v>
      </c>
      <c r="C198" s="626" t="s">
        <v>935</v>
      </c>
      <c r="D198" s="627">
        <v>50</v>
      </c>
      <c r="E198" s="627">
        <v>10</v>
      </c>
      <c r="F198" s="627">
        <v>5000000</v>
      </c>
      <c r="G198" s="134">
        <v>0</v>
      </c>
      <c r="H198" s="134">
        <v>0</v>
      </c>
      <c r="I198" s="134">
        <v>0</v>
      </c>
    </row>
    <row r="199" spans="1:9" ht="21.75" customHeight="1">
      <c r="A199" s="592"/>
      <c r="B199" s="578"/>
      <c r="C199" s="619" t="s">
        <v>936</v>
      </c>
      <c r="D199" s="620"/>
      <c r="E199" s="620"/>
      <c r="F199" s="620"/>
      <c r="G199" s="136"/>
      <c r="H199" s="136"/>
      <c r="I199" s="136"/>
    </row>
    <row r="200" spans="1:9" ht="21.75" customHeight="1">
      <c r="A200" s="592"/>
      <c r="B200" s="578"/>
      <c r="C200" s="619" t="s">
        <v>937</v>
      </c>
      <c r="D200" s="623"/>
      <c r="E200" s="620"/>
      <c r="F200" s="620"/>
      <c r="G200" s="136"/>
      <c r="H200" s="136"/>
      <c r="I200" s="136"/>
    </row>
    <row r="201" spans="1:9" ht="21.75" customHeight="1">
      <c r="A201" s="593" t="s">
        <v>522</v>
      </c>
      <c r="B201" s="572" t="s">
        <v>421</v>
      </c>
      <c r="C201" s="626" t="s">
        <v>938</v>
      </c>
      <c r="D201" s="627">
        <v>520</v>
      </c>
      <c r="E201" s="627">
        <v>4</v>
      </c>
      <c r="F201" s="627">
        <v>20800000</v>
      </c>
      <c r="G201" s="134"/>
      <c r="H201" s="134">
        <v>0</v>
      </c>
      <c r="I201" s="134"/>
    </row>
    <row r="202" spans="1:9" ht="21.75" customHeight="1">
      <c r="A202" s="592"/>
      <c r="B202" s="578"/>
      <c r="C202" s="619" t="s">
        <v>939</v>
      </c>
      <c r="D202" s="620"/>
      <c r="E202" s="620"/>
      <c r="F202" s="620"/>
      <c r="G202" s="136"/>
      <c r="H202" s="136"/>
      <c r="I202" s="136"/>
    </row>
    <row r="203" spans="1:9" ht="21.75" customHeight="1">
      <c r="A203" s="592"/>
      <c r="B203" s="578" t="s">
        <v>335</v>
      </c>
      <c r="C203" s="133" t="s">
        <v>1048</v>
      </c>
      <c r="D203" s="623">
        <v>520</v>
      </c>
      <c r="E203" s="620">
        <v>4</v>
      </c>
      <c r="F203" s="620"/>
      <c r="G203" s="136">
        <v>0</v>
      </c>
      <c r="H203" s="136"/>
      <c r="I203" s="136">
        <v>0</v>
      </c>
    </row>
    <row r="204" spans="1:9" ht="21.75" customHeight="1">
      <c r="A204" s="593" t="s">
        <v>523</v>
      </c>
      <c r="B204" s="572" t="s">
        <v>1069</v>
      </c>
      <c r="C204" s="626" t="s">
        <v>940</v>
      </c>
      <c r="D204" s="627">
        <v>70</v>
      </c>
      <c r="E204" s="627">
        <v>15</v>
      </c>
      <c r="F204" s="627">
        <v>10500000</v>
      </c>
      <c r="G204" s="134">
        <v>0</v>
      </c>
      <c r="H204" s="134">
        <v>0</v>
      </c>
      <c r="I204" s="134">
        <v>0</v>
      </c>
    </row>
    <row r="205" spans="1:9" ht="21.75" customHeight="1">
      <c r="A205" s="592" t="s">
        <v>524</v>
      </c>
      <c r="B205" s="578"/>
      <c r="C205" s="619" t="s">
        <v>941</v>
      </c>
      <c r="D205" s="620"/>
      <c r="E205" s="620"/>
      <c r="F205" s="620"/>
      <c r="G205" s="136"/>
      <c r="H205" s="136"/>
      <c r="I205" s="136"/>
    </row>
    <row r="206" spans="1:9" ht="21.75" customHeight="1">
      <c r="A206" s="592"/>
      <c r="B206" s="578"/>
      <c r="C206" s="628" t="s">
        <v>297</v>
      </c>
      <c r="D206" s="623"/>
      <c r="E206" s="620"/>
      <c r="F206" s="620"/>
      <c r="G206" s="136"/>
      <c r="H206" s="136"/>
      <c r="I206" s="136"/>
    </row>
    <row r="207" spans="1:9" ht="21.75" customHeight="1">
      <c r="A207" s="629" t="s">
        <v>88</v>
      </c>
      <c r="B207" s="630"/>
      <c r="C207" s="142"/>
      <c r="D207" s="631"/>
      <c r="E207" s="632"/>
      <c r="F207" s="633">
        <f>SUM(F7:F206)</f>
        <v>1009722904.33</v>
      </c>
      <c r="G207" s="134">
        <f>SUM(G7:G206)</f>
        <v>1127534027.5</v>
      </c>
      <c r="H207" s="633">
        <f>SUM(H7:H206)</f>
        <v>114627170</v>
      </c>
      <c r="I207" s="134">
        <f>SUM(I7:I206)</f>
        <v>129269780</v>
      </c>
    </row>
    <row r="208" spans="1:9" ht="21.75" customHeight="1">
      <c r="A208" s="634" t="s">
        <v>422</v>
      </c>
      <c r="B208" s="597"/>
      <c r="C208" s="75"/>
      <c r="D208" s="598"/>
      <c r="E208" s="635"/>
      <c r="F208" s="636">
        <v>98038467.67</v>
      </c>
      <c r="G208" s="636">
        <v>118038467.67</v>
      </c>
      <c r="H208" s="636">
        <v>9820974.92</v>
      </c>
      <c r="I208" s="590">
        <v>9136800</v>
      </c>
    </row>
    <row r="209" spans="1:9" ht="21.75" customHeight="1">
      <c r="A209" s="629" t="s">
        <v>91</v>
      </c>
      <c r="B209" s="630"/>
      <c r="C209" s="142"/>
      <c r="D209" s="631"/>
      <c r="E209" s="632"/>
      <c r="F209" s="143">
        <f>SUM(F207:F208)</f>
        <v>1107761372</v>
      </c>
      <c r="G209" s="136">
        <f>SUM(G207:G208)</f>
        <v>1245572495.17</v>
      </c>
      <c r="H209" s="143">
        <f>SUM(H207:H208)</f>
        <v>124448144.92</v>
      </c>
      <c r="I209" s="136">
        <f>SUM(I207:I208)</f>
        <v>138406580</v>
      </c>
    </row>
    <row r="210" spans="1:9" ht="21.75" customHeight="1">
      <c r="A210" s="617" t="s">
        <v>423</v>
      </c>
      <c r="B210" s="613"/>
      <c r="C210" s="144"/>
      <c r="D210" s="637"/>
      <c r="E210" s="638"/>
      <c r="F210" s="143">
        <v>-237915521.69</v>
      </c>
      <c r="G210" s="143">
        <v>-271211834.12</v>
      </c>
      <c r="H210" s="143">
        <v>0</v>
      </c>
      <c r="I210" s="136">
        <v>0</v>
      </c>
    </row>
    <row r="211" spans="1:9" ht="21.75" customHeight="1" thickBot="1">
      <c r="A211" s="639" t="s">
        <v>424</v>
      </c>
      <c r="B211" s="640"/>
      <c r="C211" s="641"/>
      <c r="D211" s="642"/>
      <c r="E211" s="643"/>
      <c r="F211" s="145">
        <f>SUM(F209:F210)</f>
        <v>869845850.31</v>
      </c>
      <c r="G211" s="146">
        <f>SUM(G209:G210)</f>
        <v>974360661.0500001</v>
      </c>
      <c r="H211" s="145">
        <f>SUM(H209:H210)</f>
        <v>124448144.92</v>
      </c>
      <c r="I211" s="146">
        <f>SUM(I209:I210)</f>
        <v>138406580</v>
      </c>
    </row>
    <row r="212" spans="1:9" ht="21.75" customHeight="1" thickTop="1">
      <c r="A212" s="644"/>
      <c r="F212" s="645"/>
      <c r="G212" s="645"/>
      <c r="H212" s="646"/>
      <c r="I212" s="645"/>
    </row>
    <row r="213" spans="1:9" ht="21.75" customHeight="1">
      <c r="A213" s="647" t="s">
        <v>425</v>
      </c>
      <c r="F213" s="645"/>
      <c r="H213" s="126"/>
      <c r="I213" s="126"/>
    </row>
    <row r="214" spans="1:9" ht="21.75" customHeight="1">
      <c r="A214" s="647" t="s">
        <v>426</v>
      </c>
      <c r="D214" s="127"/>
      <c r="E214" s="127"/>
      <c r="F214" s="127"/>
      <c r="I214" s="648"/>
    </row>
    <row r="215" spans="1:6" ht="21.75" customHeight="1">
      <c r="A215" s="649" t="s">
        <v>427</v>
      </c>
      <c r="D215" s="650"/>
      <c r="E215" s="127"/>
      <c r="F215" s="127"/>
    </row>
    <row r="216" spans="1:6" ht="21.75" customHeight="1">
      <c r="A216" s="647" t="s">
        <v>428</v>
      </c>
      <c r="D216" s="127"/>
      <c r="E216" s="127"/>
      <c r="F216" s="127"/>
    </row>
    <row r="217" spans="1:6" ht="21.75" customHeight="1">
      <c r="A217" s="649" t="s">
        <v>429</v>
      </c>
      <c r="D217" s="650"/>
      <c r="E217" s="127"/>
      <c r="F217" s="127"/>
    </row>
    <row r="218" ht="21.75" customHeight="1">
      <c r="A218" s="647" t="s">
        <v>430</v>
      </c>
    </row>
    <row r="219" ht="21.75" customHeight="1">
      <c r="A219" s="647" t="s">
        <v>431</v>
      </c>
    </row>
    <row r="220" ht="21.75" customHeight="1">
      <c r="A220" s="647" t="s">
        <v>432</v>
      </c>
    </row>
    <row r="221" ht="21.75" customHeight="1">
      <c r="A221" s="647"/>
    </row>
    <row r="222" spans="1:9" ht="21.75" customHeight="1">
      <c r="A222" s="600" t="s">
        <v>1103</v>
      </c>
      <c r="B222" s="601"/>
      <c r="C222" s="600"/>
      <c r="D222" s="600"/>
      <c r="E222" s="600"/>
      <c r="F222" s="600"/>
      <c r="G222" s="600"/>
      <c r="H222" s="600"/>
      <c r="I222" s="600"/>
    </row>
    <row r="223" spans="1:9" ht="21.75" customHeight="1">
      <c r="A223" s="600"/>
      <c r="B223" s="565"/>
      <c r="C223" s="566"/>
      <c r="D223" s="567"/>
      <c r="E223" s="567"/>
      <c r="F223" s="567"/>
      <c r="G223" s="567"/>
      <c r="H223" s="567"/>
      <c r="I223" s="567"/>
    </row>
    <row r="224" spans="1:9" ht="21.75" customHeight="1">
      <c r="A224" s="600" t="s">
        <v>198</v>
      </c>
      <c r="B224" s="601"/>
      <c r="C224" s="600"/>
      <c r="D224" s="600"/>
      <c r="E224" s="600"/>
      <c r="F224" s="600"/>
      <c r="G224" s="600"/>
      <c r="H224" s="600"/>
      <c r="I224" s="600"/>
    </row>
  </sheetData>
  <mergeCells count="25">
    <mergeCell ref="I5:I6"/>
    <mergeCell ref="F137:G137"/>
    <mergeCell ref="F138:F139"/>
    <mergeCell ref="G138:G139"/>
    <mergeCell ref="H138:H139"/>
    <mergeCell ref="F48:G48"/>
    <mergeCell ref="F49:F50"/>
    <mergeCell ref="G49:G50"/>
    <mergeCell ref="H49:H50"/>
    <mergeCell ref="I49:I50"/>
    <mergeCell ref="F4:G4"/>
    <mergeCell ref="F5:F6"/>
    <mergeCell ref="G5:G6"/>
    <mergeCell ref="H5:H6"/>
    <mergeCell ref="F92:G92"/>
    <mergeCell ref="F93:F94"/>
    <mergeCell ref="G93:G94"/>
    <mergeCell ref="H93:H94"/>
    <mergeCell ref="I93:I94"/>
    <mergeCell ref="I138:I139"/>
    <mergeCell ref="F182:G182"/>
    <mergeCell ref="F183:F184"/>
    <mergeCell ref="G183:G184"/>
    <mergeCell ref="H183:H184"/>
    <mergeCell ref="I183:I184"/>
  </mergeCells>
  <printOptions/>
  <pageMargins left="0.36" right="0" top="0.5" bottom="0.44" header="0.31496062992125984" footer="0.23"/>
  <pageSetup horizontalDpi="180" verticalDpi="180" orientation="portrait" paperSize="9" scale="81" r:id="rId1"/>
  <rowBreaks count="4" manualBreakCount="4">
    <brk id="44" max="255" man="1"/>
    <brk id="88" max="255" man="1"/>
    <brk id="133" max="255" man="1"/>
    <brk id="1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89"/>
  <sheetViews>
    <sheetView showGridLines="0" zoomScaleSheetLayoutView="100" workbookViewId="0" topLeftCell="A1">
      <selection activeCell="A30" sqref="A30"/>
    </sheetView>
  </sheetViews>
  <sheetFormatPr defaultColWidth="9.33203125" defaultRowHeight="19.5" customHeight="1"/>
  <cols>
    <col min="1" max="1" width="36" style="368" customWidth="1"/>
    <col min="2" max="2" width="9.16015625" style="370" customWidth="1"/>
    <col min="3" max="3" width="9.33203125" style="368" customWidth="1"/>
    <col min="4" max="5" width="17.83203125" style="371" customWidth="1"/>
    <col min="6" max="7" width="19.33203125" style="372" customWidth="1"/>
    <col min="8" max="8" width="2.83203125" style="368" customWidth="1"/>
    <col min="9" max="16384" width="9.33203125" style="368" customWidth="1"/>
  </cols>
  <sheetData>
    <row r="1" spans="1:7" ht="19.5" customHeight="1">
      <c r="A1" s="17" t="s">
        <v>434</v>
      </c>
      <c r="B1" s="17"/>
      <c r="C1" s="17"/>
      <c r="D1" s="17"/>
      <c r="E1" s="17"/>
      <c r="F1" s="17"/>
      <c r="G1" s="17"/>
    </row>
    <row r="2" spans="1:7" ht="19.5" customHeight="1">
      <c r="A2" s="17"/>
      <c r="B2" s="17"/>
      <c r="C2" s="17"/>
      <c r="D2" s="17"/>
      <c r="E2" s="17"/>
      <c r="F2" s="17"/>
      <c r="G2" s="17"/>
    </row>
    <row r="3" spans="1:8" ht="19.5" customHeight="1">
      <c r="A3" s="369" t="s">
        <v>979</v>
      </c>
      <c r="B3" s="369"/>
      <c r="C3" s="370"/>
      <c r="D3" s="368"/>
      <c r="F3" s="371"/>
      <c r="H3" s="372"/>
    </row>
    <row r="4" spans="1:8" ht="19.5" customHeight="1">
      <c r="A4" s="679" t="s">
        <v>1047</v>
      </c>
      <c r="B4" s="16" t="s">
        <v>1051</v>
      </c>
      <c r="C4" s="366" t="s">
        <v>792</v>
      </c>
      <c r="D4" s="660" t="s">
        <v>793</v>
      </c>
      <c r="E4" s="661"/>
      <c r="F4" s="658" t="s">
        <v>794</v>
      </c>
      <c r="G4" s="659"/>
      <c r="H4" s="373"/>
    </row>
    <row r="5" spans="1:7" ht="19.5" customHeight="1">
      <c r="A5" s="680"/>
      <c r="B5" s="10" t="s">
        <v>1056</v>
      </c>
      <c r="C5" s="374" t="s">
        <v>795</v>
      </c>
      <c r="D5" s="662"/>
      <c r="E5" s="663"/>
      <c r="F5" s="677" t="s">
        <v>575</v>
      </c>
      <c r="G5" s="677" t="s">
        <v>1048</v>
      </c>
    </row>
    <row r="6" spans="1:7" ht="19.5" customHeight="1">
      <c r="A6" s="657"/>
      <c r="B6" s="11" t="s">
        <v>1064</v>
      </c>
      <c r="C6" s="11"/>
      <c r="D6" s="664"/>
      <c r="E6" s="665"/>
      <c r="F6" s="678"/>
      <c r="G6" s="678"/>
    </row>
    <row r="7" spans="1:7" ht="22.5" customHeight="1">
      <c r="A7" s="375" t="s">
        <v>796</v>
      </c>
      <c r="B7" s="375"/>
      <c r="C7" s="366"/>
      <c r="D7" s="376"/>
      <c r="E7" s="377"/>
      <c r="F7" s="378"/>
      <c r="G7" s="378"/>
    </row>
    <row r="8" spans="1:7" ht="22.5" customHeight="1">
      <c r="A8" s="379" t="s">
        <v>980</v>
      </c>
      <c r="B8" s="380" t="s">
        <v>1069</v>
      </c>
      <c r="C8" s="374">
        <v>5</v>
      </c>
      <c r="D8" s="381" t="s">
        <v>797</v>
      </c>
      <c r="E8" s="382"/>
      <c r="F8" s="383">
        <v>0</v>
      </c>
      <c r="G8" s="383">
        <v>50000000</v>
      </c>
    </row>
    <row r="9" spans="1:7" ht="22.5" customHeight="1">
      <c r="A9" s="379" t="s">
        <v>981</v>
      </c>
      <c r="B9" s="380" t="s">
        <v>1069</v>
      </c>
      <c r="C9" s="374">
        <v>5</v>
      </c>
      <c r="D9" s="384" t="s">
        <v>798</v>
      </c>
      <c r="E9" s="382"/>
      <c r="F9" s="383">
        <v>62500000</v>
      </c>
      <c r="G9" s="383">
        <v>87500000</v>
      </c>
    </row>
    <row r="10" spans="1:7" ht="22.5" customHeight="1">
      <c r="A10" s="385" t="s">
        <v>982</v>
      </c>
      <c r="B10" s="380" t="s">
        <v>1069</v>
      </c>
      <c r="C10" s="374" t="s">
        <v>799</v>
      </c>
      <c r="D10" s="384" t="s">
        <v>574</v>
      </c>
      <c r="E10" s="382"/>
      <c r="F10" s="383">
        <v>250000000</v>
      </c>
      <c r="G10" s="383">
        <v>100000000</v>
      </c>
    </row>
    <row r="11" spans="1:7" ht="22.5" customHeight="1">
      <c r="A11" s="385"/>
      <c r="B11" s="385"/>
      <c r="C11" s="374" t="s">
        <v>800</v>
      </c>
      <c r="D11" s="384" t="s">
        <v>801</v>
      </c>
      <c r="E11" s="382"/>
      <c r="F11" s="383"/>
      <c r="G11" s="386"/>
    </row>
    <row r="12" spans="1:7" ht="22.5" customHeight="1">
      <c r="A12" s="385"/>
      <c r="B12" s="385"/>
      <c r="C12" s="374"/>
      <c r="D12" s="447" t="s">
        <v>983</v>
      </c>
      <c r="E12" s="382"/>
      <c r="F12" s="386"/>
      <c r="G12" s="386"/>
    </row>
    <row r="13" spans="1:7" ht="22.5" customHeight="1">
      <c r="A13" s="385"/>
      <c r="B13" s="385"/>
      <c r="C13" s="11"/>
      <c r="D13" s="448" t="s">
        <v>778</v>
      </c>
      <c r="E13" s="387"/>
      <c r="F13" s="383"/>
      <c r="G13" s="383"/>
    </row>
    <row r="14" spans="1:7" ht="23.25" customHeight="1" thickBot="1">
      <c r="A14" s="388" t="s">
        <v>984</v>
      </c>
      <c r="B14" s="389"/>
      <c r="C14" s="390"/>
      <c r="D14" s="391"/>
      <c r="E14" s="392"/>
      <c r="F14" s="393">
        <f>SUM(F8:F13)</f>
        <v>312500000</v>
      </c>
      <c r="G14" s="393">
        <f>SUM(G8:G13)</f>
        <v>237500000</v>
      </c>
    </row>
    <row r="15" spans="1:8" ht="19.5" customHeight="1" thickTop="1">
      <c r="A15" s="394" t="s">
        <v>985</v>
      </c>
      <c r="B15" s="394"/>
      <c r="C15" s="395"/>
      <c r="D15" s="396"/>
      <c r="E15" s="397"/>
      <c r="F15" s="397"/>
      <c r="G15" s="398"/>
      <c r="H15" s="398"/>
    </row>
    <row r="16" spans="1:8" ht="19.5" customHeight="1">
      <c r="A16" s="394" t="s">
        <v>700</v>
      </c>
      <c r="B16" s="394"/>
      <c r="C16" s="395"/>
      <c r="D16" s="396"/>
      <c r="E16" s="397"/>
      <c r="F16" s="397"/>
      <c r="G16" s="398"/>
      <c r="H16" s="398"/>
    </row>
    <row r="17" spans="1:8" ht="19.5" customHeight="1">
      <c r="A17" s="394"/>
      <c r="B17" s="394"/>
      <c r="C17" s="395"/>
      <c r="D17" s="396"/>
      <c r="E17" s="397"/>
      <c r="F17" s="397"/>
      <c r="G17" s="398"/>
      <c r="H17" s="398"/>
    </row>
    <row r="18" spans="1:8" ht="19.5" customHeight="1">
      <c r="A18" s="369" t="s">
        <v>576</v>
      </c>
      <c r="B18" s="369"/>
      <c r="C18" s="370"/>
      <c r="D18" s="368"/>
      <c r="E18" s="397"/>
      <c r="F18" s="397"/>
      <c r="G18" s="398"/>
      <c r="H18" s="398"/>
    </row>
    <row r="19" spans="1:8" ht="19.5" customHeight="1">
      <c r="A19" s="369" t="s">
        <v>986</v>
      </c>
      <c r="B19" s="369"/>
      <c r="C19" s="370"/>
      <c r="D19" s="368"/>
      <c r="E19" s="397"/>
      <c r="F19" s="397"/>
      <c r="G19" s="398"/>
      <c r="H19" s="398"/>
    </row>
    <row r="20" spans="1:3" ht="9.75" customHeight="1">
      <c r="A20" s="369"/>
      <c r="C20" s="147"/>
    </row>
    <row r="21" spans="1:9" ht="19.5" customHeight="1">
      <c r="A21" s="667" t="s">
        <v>1047</v>
      </c>
      <c r="B21" s="668"/>
      <c r="C21" s="669"/>
      <c r="D21" s="8" t="s">
        <v>435</v>
      </c>
      <c r="E21" s="6"/>
      <c r="F21" s="8" t="s">
        <v>436</v>
      </c>
      <c r="G21" s="6"/>
      <c r="H21" s="399"/>
      <c r="I21" s="396"/>
    </row>
    <row r="22" spans="1:9" ht="19.5" customHeight="1">
      <c r="A22" s="656"/>
      <c r="B22" s="653"/>
      <c r="C22" s="7"/>
      <c r="D22" s="400" t="s">
        <v>112</v>
      </c>
      <c r="E22" s="401" t="s">
        <v>437</v>
      </c>
      <c r="F22" s="400" t="s">
        <v>112</v>
      </c>
      <c r="G22" s="401" t="s">
        <v>437</v>
      </c>
      <c r="H22" s="402"/>
      <c r="I22" s="396"/>
    </row>
    <row r="23" spans="1:9" ht="22.5" customHeight="1">
      <c r="A23" s="720" t="s">
        <v>987</v>
      </c>
      <c r="B23" s="721"/>
      <c r="C23" s="722"/>
      <c r="D23" s="383">
        <v>600000</v>
      </c>
      <c r="E23" s="403">
        <v>980000</v>
      </c>
      <c r="F23" s="383">
        <v>600000</v>
      </c>
      <c r="G23" s="404">
        <v>1090000</v>
      </c>
      <c r="H23" s="405"/>
      <c r="I23" s="396"/>
    </row>
    <row r="24" spans="1:9" ht="22.5" customHeight="1">
      <c r="A24" s="720" t="s">
        <v>438</v>
      </c>
      <c r="B24" s="721"/>
      <c r="C24" s="722"/>
      <c r="D24" s="383">
        <v>1254756</v>
      </c>
      <c r="E24" s="405">
        <v>894385.6</v>
      </c>
      <c r="F24" s="383">
        <v>1254756</v>
      </c>
      <c r="G24" s="406">
        <v>2179784</v>
      </c>
      <c r="H24" s="405"/>
      <c r="I24" s="396"/>
    </row>
    <row r="25" spans="1:9" ht="22.5" customHeight="1">
      <c r="A25" s="720" t="s">
        <v>439</v>
      </c>
      <c r="B25" s="721"/>
      <c r="C25" s="722"/>
      <c r="D25" s="383">
        <v>7750000</v>
      </c>
      <c r="E25" s="405">
        <v>12400000</v>
      </c>
      <c r="F25" s="383">
        <v>7750000</v>
      </c>
      <c r="G25" s="406">
        <v>11935000</v>
      </c>
      <c r="H25" s="405"/>
      <c r="I25" s="396"/>
    </row>
    <row r="26" spans="1:9" ht="22.5" customHeight="1">
      <c r="A26" s="720" t="s">
        <v>440</v>
      </c>
      <c r="B26" s="721"/>
      <c r="C26" s="722"/>
      <c r="D26" s="383">
        <v>8609338.54</v>
      </c>
      <c r="E26" s="405">
        <v>8256125</v>
      </c>
      <c r="F26" s="383">
        <v>8609338.54</v>
      </c>
      <c r="G26" s="406">
        <v>12020918</v>
      </c>
      <c r="H26" s="405"/>
      <c r="I26" s="396"/>
    </row>
    <row r="27" spans="1:9" ht="22.5" customHeight="1">
      <c r="A27" s="720" t="s">
        <v>988</v>
      </c>
      <c r="B27" s="721"/>
      <c r="C27" s="722"/>
      <c r="D27" s="383">
        <v>7900000</v>
      </c>
      <c r="E27" s="405">
        <v>10400000</v>
      </c>
      <c r="F27" s="383">
        <v>11004700</v>
      </c>
      <c r="G27" s="407">
        <v>15183700</v>
      </c>
      <c r="H27" s="405"/>
      <c r="I27" s="396"/>
    </row>
    <row r="28" spans="1:9" ht="23.25" customHeight="1" thickBot="1">
      <c r="A28" s="723" t="s">
        <v>684</v>
      </c>
      <c r="B28" s="724"/>
      <c r="C28" s="725"/>
      <c r="D28" s="393">
        <f>SUM(D23:D27)</f>
        <v>26114094.54</v>
      </c>
      <c r="E28" s="408">
        <f>SUM(E23:E27)</f>
        <v>32930510.6</v>
      </c>
      <c r="F28" s="393">
        <f>SUM(F23:F27)</f>
        <v>29218794.54</v>
      </c>
      <c r="G28" s="409">
        <f>SUM(G23:H27)</f>
        <v>42409402</v>
      </c>
      <c r="H28" s="405"/>
      <c r="I28" s="396"/>
    </row>
    <row r="29" spans="1:11" ht="19.5" customHeight="1" thickTop="1">
      <c r="A29" s="369"/>
      <c r="D29" s="368"/>
      <c r="E29" s="368"/>
      <c r="F29" s="371"/>
      <c r="G29" s="371"/>
      <c r="H29" s="371"/>
      <c r="I29" s="410"/>
      <c r="J29" s="410"/>
      <c r="K29" s="410"/>
    </row>
    <row r="30" ht="19.5" customHeight="1">
      <c r="A30" s="369" t="s">
        <v>442</v>
      </c>
    </row>
    <row r="31" ht="9.75" customHeight="1">
      <c r="A31" s="369"/>
    </row>
    <row r="32" spans="1:7" ht="19.5" customHeight="1">
      <c r="A32" s="667" t="s">
        <v>444</v>
      </c>
      <c r="B32" s="668"/>
      <c r="C32" s="669"/>
      <c r="D32" s="658" t="s">
        <v>443</v>
      </c>
      <c r="E32" s="659"/>
      <c r="F32" s="411" t="s">
        <v>1048</v>
      </c>
      <c r="G32" s="412"/>
    </row>
    <row r="33" spans="1:8" ht="19.5" customHeight="1">
      <c r="A33" s="670"/>
      <c r="B33" s="654"/>
      <c r="C33" s="655"/>
      <c r="D33" s="374" t="s">
        <v>445</v>
      </c>
      <c r="E33" s="413" t="s">
        <v>446</v>
      </c>
      <c r="F33" s="374" t="s">
        <v>445</v>
      </c>
      <c r="G33" s="413" t="s">
        <v>446</v>
      </c>
      <c r="H33" s="381"/>
    </row>
    <row r="34" spans="1:8" ht="19.5" customHeight="1">
      <c r="A34" s="656"/>
      <c r="B34" s="653"/>
      <c r="C34" s="7"/>
      <c r="D34" s="374" t="s">
        <v>448</v>
      </c>
      <c r="E34" s="367" t="s">
        <v>449</v>
      </c>
      <c r="F34" s="374" t="s">
        <v>448</v>
      </c>
      <c r="G34" s="374" t="s">
        <v>450</v>
      </c>
      <c r="H34" s="381"/>
    </row>
    <row r="35" spans="1:8" ht="22.5" customHeight="1">
      <c r="A35" s="726" t="s">
        <v>989</v>
      </c>
      <c r="B35" s="727"/>
      <c r="C35" s="728"/>
      <c r="D35" s="415">
        <v>10</v>
      </c>
      <c r="E35" s="403">
        <v>1000000</v>
      </c>
      <c r="F35" s="415">
        <v>10</v>
      </c>
      <c r="G35" s="378">
        <v>1000000</v>
      </c>
      <c r="H35" s="416"/>
    </row>
    <row r="36" spans="1:8" ht="22.5" customHeight="1">
      <c r="A36" s="720" t="s">
        <v>990</v>
      </c>
      <c r="B36" s="721"/>
      <c r="C36" s="722"/>
      <c r="D36" s="417">
        <v>0</v>
      </c>
      <c r="E36" s="405">
        <v>0</v>
      </c>
      <c r="F36" s="417">
        <v>17.78</v>
      </c>
      <c r="G36" s="383">
        <v>428912.5</v>
      </c>
      <c r="H36" s="416"/>
    </row>
    <row r="37" spans="1:8" ht="22.5" customHeight="1">
      <c r="A37" s="720" t="s">
        <v>991</v>
      </c>
      <c r="B37" s="721"/>
      <c r="C37" s="722"/>
      <c r="D37" s="417">
        <v>3.08</v>
      </c>
      <c r="E37" s="405">
        <v>4000000</v>
      </c>
      <c r="F37" s="417">
        <v>3.08</v>
      </c>
      <c r="G37" s="383">
        <v>4000000</v>
      </c>
      <c r="H37" s="416"/>
    </row>
    <row r="38" spans="1:8" ht="22.5" customHeight="1">
      <c r="A38" s="720" t="s">
        <v>992</v>
      </c>
      <c r="B38" s="721"/>
      <c r="C38" s="722"/>
      <c r="D38" s="417">
        <v>1</v>
      </c>
      <c r="E38" s="405">
        <v>750000</v>
      </c>
      <c r="F38" s="417">
        <v>1</v>
      </c>
      <c r="G38" s="383">
        <v>750000</v>
      </c>
      <c r="H38" s="416"/>
    </row>
    <row r="39" spans="1:8" ht="22.5" customHeight="1">
      <c r="A39" s="720" t="s">
        <v>993</v>
      </c>
      <c r="B39" s="721"/>
      <c r="C39" s="722"/>
      <c r="D39" s="417">
        <v>0.01</v>
      </c>
      <c r="E39" s="405">
        <v>100000</v>
      </c>
      <c r="F39" s="417">
        <v>0.01</v>
      </c>
      <c r="G39" s="383">
        <v>100000</v>
      </c>
      <c r="H39" s="416"/>
    </row>
    <row r="40" spans="1:8" ht="22.5" customHeight="1">
      <c r="A40" s="720" t="s">
        <v>994</v>
      </c>
      <c r="B40" s="721"/>
      <c r="C40" s="722"/>
      <c r="D40" s="417">
        <v>2.83</v>
      </c>
      <c r="E40" s="405">
        <v>5100000</v>
      </c>
      <c r="F40" s="417">
        <v>2.83</v>
      </c>
      <c r="G40" s="383">
        <v>5100000</v>
      </c>
      <c r="H40" s="416"/>
    </row>
    <row r="41" spans="1:7" ht="22.5" customHeight="1">
      <c r="A41" s="729" t="s">
        <v>995</v>
      </c>
      <c r="B41" s="730"/>
      <c r="C41" s="731"/>
      <c r="D41" s="418">
        <v>5.74</v>
      </c>
      <c r="E41" s="419">
        <v>2010000</v>
      </c>
      <c r="F41" s="418">
        <v>5.74</v>
      </c>
      <c r="G41" s="420">
        <v>2010000</v>
      </c>
    </row>
    <row r="42" spans="1:7" ht="17.25" customHeight="1">
      <c r="A42" s="414"/>
      <c r="B42" s="9"/>
      <c r="C42" s="9"/>
      <c r="D42" s="421"/>
      <c r="E42" s="397"/>
      <c r="F42" s="421"/>
      <c r="G42" s="398"/>
    </row>
    <row r="43" spans="1:7" ht="19.5" customHeight="1">
      <c r="A43" s="443" t="s">
        <v>1103</v>
      </c>
      <c r="B43" s="422"/>
      <c r="C43" s="422"/>
      <c r="D43" s="422"/>
      <c r="E43" s="422"/>
      <c r="F43" s="422"/>
      <c r="G43" s="422"/>
    </row>
    <row r="44" spans="1:7" ht="19.5" customHeight="1">
      <c r="A44" s="443"/>
      <c r="B44" s="423"/>
      <c r="C44" s="423"/>
      <c r="D44" s="424"/>
      <c r="E44" s="424"/>
      <c r="F44" s="424"/>
      <c r="G44" s="424"/>
    </row>
    <row r="45" spans="1:7" ht="19.5" customHeight="1">
      <c r="A45" s="443" t="s">
        <v>198</v>
      </c>
      <c r="B45" s="422"/>
      <c r="C45" s="422"/>
      <c r="D45" s="422"/>
      <c r="E45" s="422"/>
      <c r="F45" s="422"/>
      <c r="G45" s="422"/>
    </row>
    <row r="46" spans="1:7" ht="19.5" customHeight="1">
      <c r="A46" s="394"/>
      <c r="B46" s="395"/>
      <c r="C46" s="421"/>
      <c r="D46" s="397"/>
      <c r="E46" s="397"/>
      <c r="F46" s="421"/>
      <c r="G46" s="398"/>
    </row>
    <row r="47" spans="1:7" ht="19.5" customHeight="1">
      <c r="A47" s="666" t="s">
        <v>502</v>
      </c>
      <c r="B47" s="666"/>
      <c r="C47" s="666"/>
      <c r="D47" s="666"/>
      <c r="E47" s="666"/>
      <c r="F47" s="666"/>
      <c r="G47" s="666"/>
    </row>
    <row r="48" spans="1:7" ht="19.5" customHeight="1">
      <c r="A48" s="131"/>
      <c r="B48" s="131"/>
      <c r="C48" s="131"/>
      <c r="D48" s="131"/>
      <c r="E48" s="131"/>
      <c r="F48" s="131"/>
      <c r="G48" s="131"/>
    </row>
    <row r="49" spans="1:7" ht="19.5" customHeight="1">
      <c r="A49" s="369" t="s">
        <v>456</v>
      </c>
      <c r="B49" s="131"/>
      <c r="C49" s="131"/>
      <c r="D49" s="131"/>
      <c r="E49" s="131"/>
      <c r="F49" s="131"/>
      <c r="G49" s="131"/>
    </row>
    <row r="51" spans="1:7" ht="19.5" customHeight="1">
      <c r="A51" s="667" t="s">
        <v>444</v>
      </c>
      <c r="B51" s="668"/>
      <c r="C51" s="669"/>
      <c r="D51" s="658" t="s">
        <v>443</v>
      </c>
      <c r="E51" s="659"/>
      <c r="F51" s="411" t="s">
        <v>1048</v>
      </c>
      <c r="G51" s="412"/>
    </row>
    <row r="52" spans="1:7" ht="19.5" customHeight="1">
      <c r="A52" s="670"/>
      <c r="B52" s="654"/>
      <c r="C52" s="655"/>
      <c r="D52" s="366" t="s">
        <v>445</v>
      </c>
      <c r="E52" s="413" t="s">
        <v>446</v>
      </c>
      <c r="F52" s="366" t="s">
        <v>445</v>
      </c>
      <c r="G52" s="425" t="s">
        <v>446</v>
      </c>
    </row>
    <row r="53" spans="1:7" ht="19.5" customHeight="1">
      <c r="A53" s="656"/>
      <c r="B53" s="653"/>
      <c r="C53" s="7"/>
      <c r="D53" s="11" t="s">
        <v>448</v>
      </c>
      <c r="E53" s="367" t="s">
        <v>449</v>
      </c>
      <c r="F53" s="11" t="s">
        <v>448</v>
      </c>
      <c r="G53" s="11" t="s">
        <v>450</v>
      </c>
    </row>
    <row r="54" spans="1:7" ht="22.5" customHeight="1">
      <c r="A54" s="385" t="s">
        <v>996</v>
      </c>
      <c r="B54" s="395"/>
      <c r="D54" s="417">
        <v>0.17</v>
      </c>
      <c r="E54" s="405">
        <v>2000000</v>
      </c>
      <c r="F54" s="417">
        <v>0.17</v>
      </c>
      <c r="G54" s="383">
        <v>2000000</v>
      </c>
    </row>
    <row r="55" spans="1:7" ht="22.5" customHeight="1">
      <c r="A55" s="385" t="s">
        <v>997</v>
      </c>
      <c r="B55" s="395"/>
      <c r="D55" s="417">
        <v>0.58</v>
      </c>
      <c r="E55" s="405">
        <v>4500000</v>
      </c>
      <c r="F55" s="417">
        <v>0.58</v>
      </c>
      <c r="G55" s="383">
        <v>4500000</v>
      </c>
    </row>
    <row r="56" spans="1:7" ht="22.5" customHeight="1">
      <c r="A56" s="385" t="s">
        <v>457</v>
      </c>
      <c r="B56" s="395"/>
      <c r="D56" s="417">
        <v>0</v>
      </c>
      <c r="E56" s="405">
        <v>0</v>
      </c>
      <c r="F56" s="417">
        <v>6</v>
      </c>
      <c r="G56" s="383">
        <v>1800000</v>
      </c>
    </row>
    <row r="57" spans="1:7" ht="22.5" customHeight="1">
      <c r="A57" s="385" t="s">
        <v>458</v>
      </c>
      <c r="B57" s="395"/>
      <c r="D57" s="417">
        <v>6.92</v>
      </c>
      <c r="E57" s="405">
        <v>4500000</v>
      </c>
      <c r="F57" s="417">
        <v>6.92</v>
      </c>
      <c r="G57" s="383">
        <v>4500000</v>
      </c>
    </row>
    <row r="58" spans="1:7" ht="22.5" customHeight="1">
      <c r="A58" s="385" t="s">
        <v>459</v>
      </c>
      <c r="B58" s="395"/>
      <c r="D58" s="417">
        <v>9</v>
      </c>
      <c r="E58" s="405">
        <v>1814256</v>
      </c>
      <c r="F58" s="417">
        <v>9</v>
      </c>
      <c r="G58" s="383">
        <v>1814256</v>
      </c>
    </row>
    <row r="59" spans="1:7" ht="22.5" customHeight="1">
      <c r="A59" s="385" t="s">
        <v>460</v>
      </c>
      <c r="B59" s="395"/>
      <c r="D59" s="417">
        <v>2.25</v>
      </c>
      <c r="E59" s="405">
        <v>1800000</v>
      </c>
      <c r="F59" s="417">
        <v>2.25</v>
      </c>
      <c r="G59" s="383">
        <v>1800000</v>
      </c>
    </row>
    <row r="60" spans="1:7" ht="22.5" customHeight="1">
      <c r="A60" s="385" t="s">
        <v>461</v>
      </c>
      <c r="B60" s="395"/>
      <c r="D60" s="417">
        <v>0.78</v>
      </c>
      <c r="E60" s="406">
        <v>6250000</v>
      </c>
      <c r="F60" s="417">
        <v>0.79</v>
      </c>
      <c r="G60" s="383">
        <v>6250000</v>
      </c>
    </row>
    <row r="61" spans="1:7" ht="22.5" customHeight="1">
      <c r="A61" s="385" t="s">
        <v>462</v>
      </c>
      <c r="B61" s="395"/>
      <c r="D61" s="417">
        <v>7.5</v>
      </c>
      <c r="E61" s="405">
        <v>1517400</v>
      </c>
      <c r="F61" s="417">
        <v>7.5</v>
      </c>
      <c r="G61" s="383">
        <v>1517400</v>
      </c>
    </row>
    <row r="62" spans="1:7" ht="22.5" customHeight="1">
      <c r="A62" s="385" t="s">
        <v>463</v>
      </c>
      <c r="B62" s="395"/>
      <c r="D62" s="417">
        <v>5</v>
      </c>
      <c r="E62" s="405">
        <v>300000</v>
      </c>
      <c r="F62" s="417">
        <v>5</v>
      </c>
      <c r="G62" s="383">
        <v>250000</v>
      </c>
    </row>
    <row r="63" spans="1:7" ht="22.5" customHeight="1">
      <c r="A63" s="385" t="s">
        <v>464</v>
      </c>
      <c r="B63" s="395"/>
      <c r="D63" s="417">
        <v>15</v>
      </c>
      <c r="E63" s="405">
        <v>300000</v>
      </c>
      <c r="F63" s="417">
        <v>15</v>
      </c>
      <c r="G63" s="383">
        <v>300000</v>
      </c>
    </row>
    <row r="64" spans="1:7" ht="22.5" customHeight="1">
      <c r="A64" s="385" t="s">
        <v>465</v>
      </c>
      <c r="B64" s="395"/>
      <c r="D64" s="417">
        <v>10.62</v>
      </c>
      <c r="E64" s="405">
        <v>15930000</v>
      </c>
      <c r="F64" s="417">
        <v>10.62</v>
      </c>
      <c r="G64" s="383">
        <v>15930000</v>
      </c>
    </row>
    <row r="65" spans="1:7" ht="22.5" customHeight="1">
      <c r="A65" s="385" t="s">
        <v>466</v>
      </c>
      <c r="B65" s="395"/>
      <c r="D65" s="417">
        <v>0</v>
      </c>
      <c r="E65" s="405">
        <v>0</v>
      </c>
      <c r="F65" s="417">
        <v>9.93</v>
      </c>
      <c r="G65" s="383">
        <v>3060316.7</v>
      </c>
    </row>
    <row r="66" spans="1:7" ht="22.5" customHeight="1">
      <c r="A66" s="385" t="s">
        <v>467</v>
      </c>
      <c r="B66" s="395"/>
      <c r="C66" s="426"/>
      <c r="D66" s="417">
        <v>6</v>
      </c>
      <c r="E66" s="405">
        <v>18000000</v>
      </c>
      <c r="F66" s="417">
        <v>6</v>
      </c>
      <c r="G66" s="383">
        <v>18000000</v>
      </c>
    </row>
    <row r="67" spans="1:8" ht="22.5" customHeight="1">
      <c r="A67" s="385" t="s">
        <v>469</v>
      </c>
      <c r="B67" s="395"/>
      <c r="D67" s="417">
        <v>1.67</v>
      </c>
      <c r="E67" s="405">
        <v>1000000</v>
      </c>
      <c r="F67" s="417">
        <v>1.67</v>
      </c>
      <c r="G67" s="383">
        <v>1000000</v>
      </c>
      <c r="H67" s="427"/>
    </row>
    <row r="68" spans="1:7" ht="22.5" customHeight="1">
      <c r="A68" s="385" t="s">
        <v>482</v>
      </c>
      <c r="B68" s="395"/>
      <c r="D68" s="417">
        <v>0.06</v>
      </c>
      <c r="E68" s="405">
        <v>200000</v>
      </c>
      <c r="F68" s="417">
        <v>0.06</v>
      </c>
      <c r="G68" s="383">
        <v>200000</v>
      </c>
    </row>
    <row r="69" spans="1:7" ht="22.5" customHeight="1">
      <c r="A69" s="385" t="s">
        <v>483</v>
      </c>
      <c r="B69" s="395"/>
      <c r="D69" s="417">
        <v>0</v>
      </c>
      <c r="E69" s="405">
        <v>0</v>
      </c>
      <c r="F69" s="417">
        <v>5</v>
      </c>
      <c r="G69" s="383">
        <v>1500000</v>
      </c>
    </row>
    <row r="70" spans="1:7" ht="22.5" customHeight="1">
      <c r="A70" s="385" t="s">
        <v>484</v>
      </c>
      <c r="B70" s="395"/>
      <c r="D70" s="428">
        <v>0.0625</v>
      </c>
      <c r="E70" s="405">
        <v>150000</v>
      </c>
      <c r="F70" s="428">
        <v>0.0625</v>
      </c>
      <c r="G70" s="383">
        <v>150000</v>
      </c>
    </row>
    <row r="71" spans="1:7" ht="22.5" customHeight="1">
      <c r="A71" s="385" t="s">
        <v>485</v>
      </c>
      <c r="B71" s="395"/>
      <c r="D71" s="417">
        <v>5</v>
      </c>
      <c r="E71" s="405">
        <v>3000000</v>
      </c>
      <c r="F71" s="417">
        <v>5</v>
      </c>
      <c r="G71" s="383">
        <v>3000000</v>
      </c>
    </row>
    <row r="72" spans="1:7" ht="22.5" customHeight="1">
      <c r="A72" s="385" t="s">
        <v>486</v>
      </c>
      <c r="B72" s="395"/>
      <c r="D72" s="417">
        <v>2.3</v>
      </c>
      <c r="E72" s="405">
        <v>3269680</v>
      </c>
      <c r="F72" s="417">
        <v>2.3</v>
      </c>
      <c r="G72" s="383">
        <v>3269680</v>
      </c>
    </row>
    <row r="73" spans="1:7" ht="22.5" customHeight="1">
      <c r="A73" s="385" t="s">
        <v>487</v>
      </c>
      <c r="B73" s="395"/>
      <c r="D73" s="417">
        <v>12.5</v>
      </c>
      <c r="E73" s="405">
        <v>22500000</v>
      </c>
      <c r="F73" s="417">
        <v>12.5</v>
      </c>
      <c r="G73" s="383">
        <v>22500000</v>
      </c>
    </row>
    <row r="74" spans="1:7" ht="22.5" customHeight="1">
      <c r="A74" s="385" t="s">
        <v>488</v>
      </c>
      <c r="B74" s="395"/>
      <c r="D74" s="402">
        <v>5</v>
      </c>
      <c r="E74" s="405">
        <v>1750000</v>
      </c>
      <c r="F74" s="402">
        <v>5</v>
      </c>
      <c r="G74" s="383">
        <v>1750000</v>
      </c>
    </row>
    <row r="75" spans="1:7" ht="22.5" customHeight="1">
      <c r="A75" s="385" t="s">
        <v>489</v>
      </c>
      <c r="B75" s="395"/>
      <c r="D75" s="402">
        <v>1.25</v>
      </c>
      <c r="E75" s="405">
        <v>6229125</v>
      </c>
      <c r="F75" s="402">
        <v>1.25</v>
      </c>
      <c r="G75" s="383">
        <v>6229125</v>
      </c>
    </row>
    <row r="76" spans="1:7" ht="22.5" customHeight="1">
      <c r="A76" s="385" t="s">
        <v>490</v>
      </c>
      <c r="B76" s="395"/>
      <c r="D76" s="402">
        <v>3</v>
      </c>
      <c r="E76" s="405">
        <v>6300000</v>
      </c>
      <c r="F76" s="402">
        <v>3</v>
      </c>
      <c r="G76" s="383">
        <v>6300000</v>
      </c>
    </row>
    <row r="77" spans="1:7" ht="22.5" customHeight="1">
      <c r="A77" s="385" t="s">
        <v>491</v>
      </c>
      <c r="B77" s="395"/>
      <c r="D77" s="402">
        <v>0</v>
      </c>
      <c r="E77" s="405">
        <v>0</v>
      </c>
      <c r="F77" s="402">
        <v>5</v>
      </c>
      <c r="G77" s="383">
        <v>1000000</v>
      </c>
    </row>
    <row r="78" spans="1:7" ht="22.5" customHeight="1">
      <c r="A78" s="385" t="s">
        <v>492</v>
      </c>
      <c r="B78" s="395"/>
      <c r="D78" s="402">
        <v>7.5</v>
      </c>
      <c r="E78" s="405">
        <v>337500</v>
      </c>
      <c r="F78" s="402">
        <v>7.5</v>
      </c>
      <c r="G78" s="383">
        <v>225000</v>
      </c>
    </row>
    <row r="79" spans="1:7" ht="22.5" customHeight="1">
      <c r="A79" s="385" t="s">
        <v>493</v>
      </c>
      <c r="B79" s="395"/>
      <c r="D79" s="417">
        <v>19.17</v>
      </c>
      <c r="E79" s="405">
        <v>2088400</v>
      </c>
      <c r="F79" s="417">
        <v>19.17</v>
      </c>
      <c r="G79" s="383">
        <v>2088400</v>
      </c>
    </row>
    <row r="80" spans="1:7" s="396" customFormat="1" ht="22.5" customHeight="1">
      <c r="A80" s="385" t="s">
        <v>494</v>
      </c>
      <c r="B80" s="395"/>
      <c r="D80" s="417">
        <v>11.61</v>
      </c>
      <c r="E80" s="405">
        <v>13926315</v>
      </c>
      <c r="F80" s="417">
        <v>4.5</v>
      </c>
      <c r="G80" s="383">
        <v>3600000</v>
      </c>
    </row>
    <row r="81" spans="1:7" ht="22.5" customHeight="1">
      <c r="A81" s="385" t="s">
        <v>495</v>
      </c>
      <c r="B81" s="395"/>
      <c r="D81" s="417">
        <v>19</v>
      </c>
      <c r="E81" s="405">
        <v>3800000</v>
      </c>
      <c r="F81" s="417">
        <v>19</v>
      </c>
      <c r="G81" s="383">
        <v>3800000</v>
      </c>
    </row>
    <row r="82" spans="1:7" ht="22.5" customHeight="1">
      <c r="A82" s="429" t="s">
        <v>496</v>
      </c>
      <c r="B82" s="13"/>
      <c r="C82" s="430"/>
      <c r="D82" s="418">
        <v>0</v>
      </c>
      <c r="E82" s="419">
        <v>0</v>
      </c>
      <c r="F82" s="418">
        <v>4</v>
      </c>
      <c r="G82" s="420">
        <v>20800000</v>
      </c>
    </row>
    <row r="83" spans="1:7" ht="20.25" customHeight="1">
      <c r="A83" s="444"/>
      <c r="B83" s="395"/>
      <c r="C83" s="396"/>
      <c r="D83" s="421"/>
      <c r="E83" s="397"/>
      <c r="F83" s="421"/>
      <c r="G83" s="398"/>
    </row>
    <row r="84" spans="1:7" ht="12" customHeight="1">
      <c r="A84" s="394"/>
      <c r="B84" s="395"/>
      <c r="C84" s="396"/>
      <c r="D84" s="421"/>
      <c r="E84" s="397"/>
      <c r="F84" s="421"/>
      <c r="G84" s="398"/>
    </row>
    <row r="85" spans="1:7" ht="19.5" customHeight="1">
      <c r="A85" s="394"/>
      <c r="B85" s="395"/>
      <c r="C85" s="421"/>
      <c r="D85" s="397"/>
      <c r="E85" s="397"/>
      <c r="F85" s="421"/>
      <c r="G85" s="398"/>
    </row>
    <row r="86" spans="1:7" ht="19.5" customHeight="1">
      <c r="A86" s="443" t="s">
        <v>1103</v>
      </c>
      <c r="B86" s="422"/>
      <c r="C86" s="422"/>
      <c r="D86" s="422"/>
      <c r="E86" s="422"/>
      <c r="F86" s="422"/>
      <c r="G86" s="422"/>
    </row>
    <row r="87" spans="1:7" ht="19.5" customHeight="1">
      <c r="A87" s="443"/>
      <c r="B87" s="423"/>
      <c r="C87" s="423"/>
      <c r="D87" s="424"/>
      <c r="E87" s="424"/>
      <c r="F87" s="424"/>
      <c r="G87" s="424"/>
    </row>
    <row r="88" spans="1:7" ht="19.5" customHeight="1">
      <c r="A88" s="422" t="s">
        <v>198</v>
      </c>
      <c r="B88" s="422"/>
      <c r="C88" s="422"/>
      <c r="D88" s="422"/>
      <c r="E88" s="422"/>
      <c r="F88" s="422"/>
      <c r="G88" s="422"/>
    </row>
    <row r="89" spans="1:7" ht="19.5" customHeight="1">
      <c r="A89" s="394"/>
      <c r="B89" s="395"/>
      <c r="C89" s="421"/>
      <c r="D89" s="397"/>
      <c r="E89" s="397"/>
      <c r="F89" s="421"/>
      <c r="G89" s="398"/>
    </row>
    <row r="90" spans="1:7" ht="19.5" customHeight="1">
      <c r="A90" s="666" t="s">
        <v>577</v>
      </c>
      <c r="B90" s="666"/>
      <c r="C90" s="666"/>
      <c r="D90" s="666"/>
      <c r="E90" s="666"/>
      <c r="F90" s="666"/>
      <c r="G90" s="666"/>
    </row>
    <row r="91" spans="1:7" ht="19.5" customHeight="1">
      <c r="A91" s="131"/>
      <c r="B91" s="131"/>
      <c r="C91" s="131"/>
      <c r="D91" s="131"/>
      <c r="E91" s="131"/>
      <c r="F91" s="131"/>
      <c r="G91" s="131"/>
    </row>
    <row r="92" spans="1:7" ht="19.5" customHeight="1">
      <c r="A92" s="369" t="s">
        <v>456</v>
      </c>
      <c r="B92" s="131"/>
      <c r="C92" s="131"/>
      <c r="D92" s="131"/>
      <c r="E92" s="131"/>
      <c r="F92" s="131"/>
      <c r="G92" s="131"/>
    </row>
    <row r="94" spans="1:7" ht="19.5" customHeight="1">
      <c r="A94" s="667" t="s">
        <v>444</v>
      </c>
      <c r="B94" s="668"/>
      <c r="C94" s="669"/>
      <c r="D94" s="658" t="s">
        <v>443</v>
      </c>
      <c r="E94" s="659"/>
      <c r="F94" s="411" t="s">
        <v>1048</v>
      </c>
      <c r="G94" s="412"/>
    </row>
    <row r="95" spans="1:8" ht="19.5" customHeight="1">
      <c r="A95" s="670"/>
      <c r="B95" s="654"/>
      <c r="C95" s="655"/>
      <c r="D95" s="374" t="s">
        <v>445</v>
      </c>
      <c r="E95" s="413" t="s">
        <v>446</v>
      </c>
      <c r="F95" s="374" t="s">
        <v>445</v>
      </c>
      <c r="G95" s="413" t="s">
        <v>446</v>
      </c>
      <c r="H95" s="381"/>
    </row>
    <row r="96" spans="1:8" ht="19.5" customHeight="1">
      <c r="A96" s="656"/>
      <c r="B96" s="653"/>
      <c r="C96" s="7"/>
      <c r="D96" s="11" t="s">
        <v>448</v>
      </c>
      <c r="E96" s="367" t="s">
        <v>449</v>
      </c>
      <c r="F96" s="11" t="s">
        <v>448</v>
      </c>
      <c r="G96" s="11" t="s">
        <v>450</v>
      </c>
      <c r="H96" s="381"/>
    </row>
    <row r="97" spans="1:7" ht="22.5" customHeight="1">
      <c r="A97" s="385" t="s">
        <v>497</v>
      </c>
      <c r="B97" s="395"/>
      <c r="D97" s="417">
        <v>19</v>
      </c>
      <c r="E97" s="405">
        <v>8750000</v>
      </c>
      <c r="F97" s="417">
        <v>0</v>
      </c>
      <c r="G97" s="383">
        <v>0</v>
      </c>
    </row>
    <row r="98" spans="1:7" ht="22.5" customHeight="1">
      <c r="A98" s="385" t="s">
        <v>498</v>
      </c>
      <c r="B98" s="395"/>
      <c r="D98" s="417">
        <v>16.47</v>
      </c>
      <c r="E98" s="405">
        <v>4049000</v>
      </c>
      <c r="F98" s="417">
        <v>0</v>
      </c>
      <c r="G98" s="383">
        <v>0</v>
      </c>
    </row>
    <row r="99" spans="1:7" ht="22.5" customHeight="1">
      <c r="A99" s="385" t="s">
        <v>499</v>
      </c>
      <c r="B99" s="395"/>
      <c r="C99" s="430"/>
      <c r="D99" s="418">
        <v>5.16</v>
      </c>
      <c r="E99" s="419">
        <v>5000000</v>
      </c>
      <c r="F99" s="418">
        <v>0</v>
      </c>
      <c r="G99" s="420">
        <v>0</v>
      </c>
    </row>
    <row r="100" spans="1:7" ht="22.5" customHeight="1">
      <c r="A100" s="431" t="s">
        <v>500</v>
      </c>
      <c r="B100" s="14"/>
      <c r="D100" s="432"/>
      <c r="E100" s="404">
        <v>152221676</v>
      </c>
      <c r="F100" s="433"/>
      <c r="G100" s="433">
        <f>SUM(G35:G99)</f>
        <v>152523090.2</v>
      </c>
    </row>
    <row r="101" spans="1:7" ht="22.5" customHeight="1">
      <c r="A101" s="429" t="s">
        <v>501</v>
      </c>
      <c r="B101" s="13"/>
      <c r="C101" s="434"/>
      <c r="D101" s="435"/>
      <c r="E101" s="407">
        <v>-79391421.38</v>
      </c>
      <c r="F101" s="435"/>
      <c r="G101" s="435">
        <v>-66837122.25</v>
      </c>
    </row>
    <row r="102" spans="1:7" ht="23.25" customHeight="1" thickBot="1">
      <c r="A102" s="429" t="s">
        <v>424</v>
      </c>
      <c r="B102" s="13"/>
      <c r="C102" s="391"/>
      <c r="D102" s="436"/>
      <c r="E102" s="408">
        <f>SUM(E100:E101)</f>
        <v>72830254.62</v>
      </c>
      <c r="F102" s="393"/>
      <c r="G102" s="393">
        <f>SUM(G100:G101)</f>
        <v>85685967.94999999</v>
      </c>
    </row>
    <row r="103" ht="19.5" customHeight="1" thickTop="1">
      <c r="A103" s="369"/>
    </row>
    <row r="104" spans="1:8" ht="23.25" customHeight="1">
      <c r="A104" s="369" t="s">
        <v>998</v>
      </c>
      <c r="B104" s="369"/>
      <c r="C104" s="370"/>
      <c r="D104" s="368"/>
      <c r="F104" s="371"/>
      <c r="H104" s="372"/>
    </row>
    <row r="105" spans="1:8" ht="19.5" customHeight="1">
      <c r="A105" s="369"/>
      <c r="B105" s="369"/>
      <c r="C105" s="370"/>
      <c r="D105" s="368"/>
      <c r="F105" s="371"/>
      <c r="H105" s="372"/>
    </row>
    <row r="106" spans="1:7" ht="19.5" customHeight="1">
      <c r="A106" s="667" t="s">
        <v>1047</v>
      </c>
      <c r="B106" s="669"/>
      <c r="C106" s="366" t="s">
        <v>792</v>
      </c>
      <c r="D106" s="739" t="s">
        <v>793</v>
      </c>
      <c r="E106" s="661"/>
      <c r="F106" s="412" t="s">
        <v>794</v>
      </c>
      <c r="G106" s="412"/>
    </row>
    <row r="107" spans="1:7" ht="19.5" customHeight="1">
      <c r="A107" s="656"/>
      <c r="B107" s="7"/>
      <c r="C107" s="11" t="s">
        <v>795</v>
      </c>
      <c r="D107" s="740"/>
      <c r="E107" s="665"/>
      <c r="F107" s="437" t="s">
        <v>455</v>
      </c>
      <c r="G107" s="437" t="s">
        <v>1048</v>
      </c>
    </row>
    <row r="108" spans="1:7" ht="22.5" customHeight="1">
      <c r="A108" s="385" t="s">
        <v>578</v>
      </c>
      <c r="B108" s="368"/>
      <c r="C108" s="366"/>
      <c r="D108" s="660"/>
      <c r="E108" s="661"/>
      <c r="F108" s="378"/>
      <c r="G108" s="378"/>
    </row>
    <row r="109" spans="1:7" ht="22.5" customHeight="1">
      <c r="A109" s="385" t="s">
        <v>1000</v>
      </c>
      <c r="B109" s="368"/>
      <c r="C109" s="374">
        <v>7</v>
      </c>
      <c r="D109" s="737" t="s">
        <v>779</v>
      </c>
      <c r="E109" s="738"/>
      <c r="F109" s="383">
        <v>5100000</v>
      </c>
      <c r="G109" s="383">
        <v>5100000</v>
      </c>
    </row>
    <row r="110" spans="1:7" ht="22.5" customHeight="1">
      <c r="A110" s="385" t="s">
        <v>796</v>
      </c>
      <c r="B110" s="368"/>
      <c r="C110" s="374"/>
      <c r="D110" s="662"/>
      <c r="E110" s="663"/>
      <c r="F110" s="383"/>
      <c r="G110" s="383"/>
    </row>
    <row r="111" spans="1:7" s="410" customFormat="1" ht="22.5" customHeight="1">
      <c r="A111" s="385" t="s">
        <v>1001</v>
      </c>
      <c r="C111" s="374">
        <v>5</v>
      </c>
      <c r="D111" s="732">
        <v>0.065</v>
      </c>
      <c r="E111" s="733"/>
      <c r="F111" s="383">
        <v>10000000</v>
      </c>
      <c r="G111" s="383">
        <v>20000000</v>
      </c>
    </row>
    <row r="112" spans="1:7" s="410" customFormat="1" ht="22.5" customHeight="1">
      <c r="A112" s="385" t="s">
        <v>1002</v>
      </c>
      <c r="C112" s="374">
        <v>8</v>
      </c>
      <c r="D112" s="734" t="s">
        <v>780</v>
      </c>
      <c r="E112" s="733"/>
      <c r="F112" s="383">
        <v>20000000</v>
      </c>
      <c r="G112" s="383">
        <v>0</v>
      </c>
    </row>
    <row r="113" spans="1:7" s="410" customFormat="1" ht="22.5" customHeight="1">
      <c r="A113" s="429" t="s">
        <v>1003</v>
      </c>
      <c r="C113" s="11">
        <v>10</v>
      </c>
      <c r="D113" s="735" t="s">
        <v>688</v>
      </c>
      <c r="E113" s="736"/>
      <c r="F113" s="420">
        <v>10000000</v>
      </c>
      <c r="G113" s="420">
        <v>0</v>
      </c>
    </row>
    <row r="114" spans="1:7" s="410" customFormat="1" ht="23.25" customHeight="1" thickBot="1">
      <c r="A114" s="388" t="s">
        <v>1004</v>
      </c>
      <c r="B114" s="389"/>
      <c r="C114" s="390"/>
      <c r="D114" s="391"/>
      <c r="E114" s="392"/>
      <c r="F114" s="393">
        <f>SUM(F109:F113)</f>
        <v>45100000</v>
      </c>
      <c r="G114" s="393">
        <f>SUM(G109:G113)</f>
        <v>25100000</v>
      </c>
    </row>
    <row r="115" spans="1:7" s="410" customFormat="1" ht="19.5" customHeight="1" thickTop="1">
      <c r="A115" s="438"/>
      <c r="B115" s="438"/>
      <c r="C115" s="438"/>
      <c r="D115" s="438"/>
      <c r="E115" s="438"/>
      <c r="F115" s="438"/>
      <c r="G115" s="438"/>
    </row>
    <row r="116" spans="1:7" s="410" customFormat="1" ht="19.5" customHeight="1">
      <c r="A116" s="438"/>
      <c r="B116" s="438"/>
      <c r="C116" s="438"/>
      <c r="D116" s="438"/>
      <c r="E116" s="438"/>
      <c r="F116" s="438"/>
      <c r="G116" s="438"/>
    </row>
    <row r="117" spans="1:7" s="410" customFormat="1" ht="19.5" customHeight="1">
      <c r="A117" s="438"/>
      <c r="B117" s="438"/>
      <c r="C117" s="438"/>
      <c r="D117" s="438"/>
      <c r="E117" s="438"/>
      <c r="F117" s="438"/>
      <c r="G117" s="438"/>
    </row>
    <row r="118" spans="1:7" s="410" customFormat="1" ht="19.5" customHeight="1">
      <c r="A118" s="438"/>
      <c r="B118" s="438"/>
      <c r="C118" s="438"/>
      <c r="D118" s="438"/>
      <c r="E118" s="438"/>
      <c r="F118" s="438"/>
      <c r="G118" s="438"/>
    </row>
    <row r="119" spans="1:7" s="410" customFormat="1" ht="19.5" customHeight="1">
      <c r="A119" s="438"/>
      <c r="B119" s="438"/>
      <c r="C119" s="438"/>
      <c r="D119" s="438"/>
      <c r="E119" s="438"/>
      <c r="F119" s="438"/>
      <c r="G119" s="438"/>
    </row>
    <row r="120" spans="1:7" s="410" customFormat="1" ht="19.5" customHeight="1">
      <c r="A120" s="438"/>
      <c r="B120" s="438"/>
      <c r="C120" s="438"/>
      <c r="D120" s="438"/>
      <c r="E120" s="438"/>
      <c r="F120" s="438"/>
      <c r="G120" s="438"/>
    </row>
    <row r="121" spans="1:7" s="410" customFormat="1" ht="19.5" customHeight="1">
      <c r="A121" s="438"/>
      <c r="B121" s="438"/>
      <c r="C121" s="438"/>
      <c r="D121" s="438"/>
      <c r="E121" s="438"/>
      <c r="F121" s="438"/>
      <c r="G121" s="438"/>
    </row>
    <row r="122" spans="1:7" s="410" customFormat="1" ht="19.5" customHeight="1">
      <c r="A122" s="438"/>
      <c r="B122" s="438"/>
      <c r="C122" s="438"/>
      <c r="D122" s="438"/>
      <c r="E122" s="438"/>
      <c r="F122" s="438"/>
      <c r="G122" s="438"/>
    </row>
    <row r="123" spans="1:7" s="410" customFormat="1" ht="19.5" customHeight="1">
      <c r="A123" s="438"/>
      <c r="B123" s="438"/>
      <c r="C123" s="438"/>
      <c r="D123" s="438"/>
      <c r="E123" s="438"/>
      <c r="F123" s="438"/>
      <c r="G123" s="438"/>
    </row>
    <row r="124" spans="1:7" s="410" customFormat="1" ht="19.5" customHeight="1">
      <c r="A124" s="438"/>
      <c r="B124" s="438"/>
      <c r="C124" s="438"/>
      <c r="D124" s="438"/>
      <c r="E124" s="438"/>
      <c r="F124" s="438"/>
      <c r="G124" s="438"/>
    </row>
    <row r="125" spans="1:7" s="410" customFormat="1" ht="19.5" customHeight="1">
      <c r="A125" s="438"/>
      <c r="B125" s="438"/>
      <c r="C125" s="438"/>
      <c r="D125" s="438"/>
      <c r="E125" s="438"/>
      <c r="F125" s="438"/>
      <c r="G125" s="438"/>
    </row>
    <row r="126" spans="1:7" s="410" customFormat="1" ht="31.5" customHeight="1">
      <c r="A126" s="438"/>
      <c r="B126" s="438"/>
      <c r="C126" s="438"/>
      <c r="D126" s="438"/>
      <c r="E126" s="438"/>
      <c r="F126" s="438"/>
      <c r="G126" s="438"/>
    </row>
    <row r="127" spans="1:7" s="410" customFormat="1" ht="19.5" customHeight="1">
      <c r="A127" s="438"/>
      <c r="B127" s="438"/>
      <c r="C127" s="438"/>
      <c r="D127" s="438"/>
      <c r="E127" s="438"/>
      <c r="F127" s="438"/>
      <c r="G127" s="438"/>
    </row>
    <row r="128" spans="1:7" s="410" customFormat="1" ht="19.5" customHeight="1">
      <c r="A128" s="438"/>
      <c r="B128" s="438"/>
      <c r="C128" s="438"/>
      <c r="D128" s="438"/>
      <c r="E128" s="438"/>
      <c r="F128" s="438"/>
      <c r="G128" s="438"/>
    </row>
    <row r="129" spans="1:7" s="410" customFormat="1" ht="19.5" customHeight="1">
      <c r="A129" s="438"/>
      <c r="B129" s="438"/>
      <c r="C129" s="438"/>
      <c r="D129" s="438"/>
      <c r="E129" s="438"/>
      <c r="F129" s="438"/>
      <c r="G129" s="438"/>
    </row>
    <row r="130" spans="1:7" s="410" customFormat="1" ht="19.5" customHeight="1">
      <c r="A130" s="422" t="s">
        <v>1103</v>
      </c>
      <c r="B130" s="422"/>
      <c r="C130" s="422"/>
      <c r="D130" s="422"/>
      <c r="E130" s="422"/>
      <c r="F130" s="422"/>
      <c r="G130" s="422"/>
    </row>
    <row r="131" spans="1:7" s="410" customFormat="1" ht="19.5" customHeight="1">
      <c r="A131" s="422"/>
      <c r="B131" s="423"/>
      <c r="C131" s="423"/>
      <c r="D131" s="424"/>
      <c r="E131" s="424"/>
      <c r="F131" s="424"/>
      <c r="G131" s="424"/>
    </row>
    <row r="132" spans="1:7" s="410" customFormat="1" ht="19.5" customHeight="1">
      <c r="A132" s="422" t="s">
        <v>198</v>
      </c>
      <c r="B132" s="422"/>
      <c r="C132" s="422"/>
      <c r="D132" s="422"/>
      <c r="E132" s="422"/>
      <c r="F132" s="422"/>
      <c r="G132" s="422"/>
    </row>
    <row r="133" spans="1:7" s="410" customFormat="1" ht="19.5" customHeight="1">
      <c r="A133" s="439"/>
      <c r="B133" s="440"/>
      <c r="D133" s="441"/>
      <c r="E133" s="441"/>
      <c r="F133" s="442"/>
      <c r="G133" s="442"/>
    </row>
    <row r="134" spans="1:7" s="410" customFormat="1" ht="19.5" customHeight="1">
      <c r="A134" s="439"/>
      <c r="B134" s="440"/>
      <c r="D134" s="441"/>
      <c r="E134" s="441"/>
      <c r="F134" s="442"/>
      <c r="G134" s="442"/>
    </row>
    <row r="135" spans="1:7" s="410" customFormat="1" ht="19.5" customHeight="1">
      <c r="A135" s="439"/>
      <c r="B135" s="440"/>
      <c r="D135" s="441"/>
      <c r="E135" s="441"/>
      <c r="F135" s="442"/>
      <c r="G135" s="442"/>
    </row>
    <row r="136" spans="1:7" s="410" customFormat="1" ht="19.5" customHeight="1">
      <c r="A136" s="439"/>
      <c r="B136" s="440"/>
      <c r="D136" s="441"/>
      <c r="E136" s="441"/>
      <c r="F136" s="442"/>
      <c r="G136" s="442"/>
    </row>
    <row r="137" spans="1:7" s="410" customFormat="1" ht="19.5" customHeight="1">
      <c r="A137" s="439"/>
      <c r="B137" s="440"/>
      <c r="D137" s="441"/>
      <c r="E137" s="441"/>
      <c r="F137" s="442"/>
      <c r="G137" s="442"/>
    </row>
    <row r="138" spans="1:7" s="410" customFormat="1" ht="19.5" customHeight="1">
      <c r="A138" s="439"/>
      <c r="B138" s="440"/>
      <c r="D138" s="441"/>
      <c r="E138" s="441"/>
      <c r="F138" s="442"/>
      <c r="G138" s="442"/>
    </row>
    <row r="139" spans="1:7" s="410" customFormat="1" ht="19.5" customHeight="1">
      <c r="A139" s="439"/>
      <c r="B139" s="440"/>
      <c r="D139" s="441"/>
      <c r="E139" s="441"/>
      <c r="F139" s="442"/>
      <c r="G139" s="442"/>
    </row>
    <row r="140" spans="1:7" s="410" customFormat="1" ht="19.5" customHeight="1">
      <c r="A140" s="439"/>
      <c r="B140" s="440"/>
      <c r="D140" s="441"/>
      <c r="E140" s="441"/>
      <c r="F140" s="442"/>
      <c r="G140" s="442"/>
    </row>
    <row r="141" spans="1:7" s="410" customFormat="1" ht="19.5" customHeight="1">
      <c r="A141" s="439"/>
      <c r="B141" s="440"/>
      <c r="D141" s="441"/>
      <c r="E141" s="441"/>
      <c r="F141" s="442"/>
      <c r="G141" s="442"/>
    </row>
    <row r="142" spans="1:7" s="410" customFormat="1" ht="19.5" customHeight="1">
      <c r="A142" s="439"/>
      <c r="B142" s="440"/>
      <c r="D142" s="441"/>
      <c r="E142" s="441"/>
      <c r="F142" s="442"/>
      <c r="G142" s="442"/>
    </row>
    <row r="143" spans="1:7" s="410" customFormat="1" ht="19.5" customHeight="1">
      <c r="A143" s="439"/>
      <c r="B143" s="440"/>
      <c r="D143" s="441"/>
      <c r="E143" s="441"/>
      <c r="F143" s="442"/>
      <c r="G143" s="442"/>
    </row>
    <row r="144" spans="1:7" s="410" customFormat="1" ht="19.5" customHeight="1">
      <c r="A144" s="439"/>
      <c r="B144" s="440"/>
      <c r="D144" s="441"/>
      <c r="E144" s="441"/>
      <c r="F144" s="442"/>
      <c r="G144" s="442"/>
    </row>
    <row r="145" spans="1:7" s="410" customFormat="1" ht="19.5" customHeight="1">
      <c r="A145" s="439"/>
      <c r="B145" s="440"/>
      <c r="D145" s="441"/>
      <c r="E145" s="441"/>
      <c r="F145" s="442"/>
      <c r="G145" s="442"/>
    </row>
    <row r="146" spans="1:7" s="410" customFormat="1" ht="19.5" customHeight="1">
      <c r="A146" s="439"/>
      <c r="B146" s="440"/>
      <c r="D146" s="441"/>
      <c r="E146" s="441"/>
      <c r="F146" s="442"/>
      <c r="G146" s="442"/>
    </row>
    <row r="147" spans="1:7" s="410" customFormat="1" ht="19.5" customHeight="1">
      <c r="A147" s="439"/>
      <c r="B147" s="440"/>
      <c r="D147" s="441"/>
      <c r="E147" s="441"/>
      <c r="F147" s="442"/>
      <c r="G147" s="442"/>
    </row>
    <row r="148" spans="1:7" s="410" customFormat="1" ht="19.5" customHeight="1">
      <c r="A148" s="439"/>
      <c r="B148" s="440"/>
      <c r="D148" s="441"/>
      <c r="E148" s="441"/>
      <c r="F148" s="442"/>
      <c r="G148" s="442"/>
    </row>
    <row r="149" spans="1:7" s="410" customFormat="1" ht="19.5" customHeight="1">
      <c r="A149" s="439"/>
      <c r="B149" s="440"/>
      <c r="D149" s="441"/>
      <c r="E149" s="441"/>
      <c r="F149" s="442"/>
      <c r="G149" s="442"/>
    </row>
    <row r="150" spans="1:7" s="410" customFormat="1" ht="19.5" customHeight="1">
      <c r="A150" s="439"/>
      <c r="B150" s="440"/>
      <c r="D150" s="441"/>
      <c r="E150" s="441"/>
      <c r="F150" s="442"/>
      <c r="G150" s="442"/>
    </row>
    <row r="151" spans="1:7" s="410" customFormat="1" ht="19.5" customHeight="1">
      <c r="A151" s="439"/>
      <c r="B151" s="440"/>
      <c r="D151" s="441"/>
      <c r="E151" s="441"/>
      <c r="F151" s="442"/>
      <c r="G151" s="442"/>
    </row>
    <row r="152" spans="1:7" s="410" customFormat="1" ht="19.5" customHeight="1">
      <c r="A152" s="439"/>
      <c r="B152" s="440"/>
      <c r="D152" s="441"/>
      <c r="E152" s="441"/>
      <c r="F152" s="442"/>
      <c r="G152" s="442"/>
    </row>
    <row r="153" spans="1:7" s="410" customFormat="1" ht="19.5" customHeight="1">
      <c r="A153" s="439"/>
      <c r="B153" s="440"/>
      <c r="D153" s="441"/>
      <c r="E153" s="441"/>
      <c r="F153" s="442"/>
      <c r="G153" s="442"/>
    </row>
    <row r="154" spans="1:7" s="410" customFormat="1" ht="19.5" customHeight="1">
      <c r="A154" s="439"/>
      <c r="B154" s="440"/>
      <c r="D154" s="441"/>
      <c r="E154" s="441"/>
      <c r="F154" s="442"/>
      <c r="G154" s="442"/>
    </row>
    <row r="155" spans="1:7" s="410" customFormat="1" ht="19.5" customHeight="1">
      <c r="A155" s="439"/>
      <c r="B155" s="440"/>
      <c r="D155" s="441"/>
      <c r="E155" s="441"/>
      <c r="F155" s="442"/>
      <c r="G155" s="442"/>
    </row>
    <row r="156" spans="1:7" s="410" customFormat="1" ht="19.5" customHeight="1">
      <c r="A156" s="439"/>
      <c r="B156" s="440"/>
      <c r="D156" s="441"/>
      <c r="E156" s="441"/>
      <c r="F156" s="442"/>
      <c r="G156" s="442"/>
    </row>
    <row r="157" spans="1:7" s="410" customFormat="1" ht="19.5" customHeight="1">
      <c r="A157" s="439"/>
      <c r="B157" s="440"/>
      <c r="D157" s="441"/>
      <c r="E157" s="441"/>
      <c r="F157" s="442"/>
      <c r="G157" s="442"/>
    </row>
    <row r="158" spans="1:7" s="410" customFormat="1" ht="19.5" customHeight="1">
      <c r="A158" s="439"/>
      <c r="B158" s="440"/>
      <c r="D158" s="441"/>
      <c r="E158" s="441"/>
      <c r="F158" s="442"/>
      <c r="G158" s="442"/>
    </row>
    <row r="159" spans="1:7" s="410" customFormat="1" ht="19.5" customHeight="1">
      <c r="A159" s="439"/>
      <c r="B159" s="440"/>
      <c r="D159" s="441"/>
      <c r="E159" s="441"/>
      <c r="F159" s="442"/>
      <c r="G159" s="442"/>
    </row>
    <row r="160" spans="1:7" s="410" customFormat="1" ht="19.5" customHeight="1">
      <c r="A160" s="439"/>
      <c r="B160" s="440"/>
      <c r="D160" s="441"/>
      <c r="E160" s="441"/>
      <c r="F160" s="442"/>
      <c r="G160" s="442"/>
    </row>
    <row r="161" spans="1:7" s="410" customFormat="1" ht="19.5" customHeight="1">
      <c r="A161" s="439"/>
      <c r="B161" s="440"/>
      <c r="D161" s="441"/>
      <c r="E161" s="441"/>
      <c r="F161" s="442"/>
      <c r="G161" s="442"/>
    </row>
    <row r="162" spans="1:7" s="410" customFormat="1" ht="19.5" customHeight="1">
      <c r="A162" s="439"/>
      <c r="B162" s="440"/>
      <c r="D162" s="441"/>
      <c r="E162" s="441"/>
      <c r="F162" s="442"/>
      <c r="G162" s="442"/>
    </row>
    <row r="163" spans="1:7" s="410" customFormat="1" ht="19.5" customHeight="1">
      <c r="A163" s="439"/>
      <c r="B163" s="440"/>
      <c r="D163" s="441"/>
      <c r="E163" s="441"/>
      <c r="F163" s="442"/>
      <c r="G163" s="442"/>
    </row>
    <row r="164" spans="1:7" s="410" customFormat="1" ht="19.5" customHeight="1">
      <c r="A164" s="439"/>
      <c r="B164" s="440"/>
      <c r="D164" s="441"/>
      <c r="E164" s="441"/>
      <c r="F164" s="442"/>
      <c r="G164" s="442"/>
    </row>
    <row r="165" spans="1:7" s="410" customFormat="1" ht="19.5" customHeight="1">
      <c r="A165" s="439"/>
      <c r="B165" s="440"/>
      <c r="D165" s="441"/>
      <c r="E165" s="441"/>
      <c r="F165" s="442"/>
      <c r="G165" s="442"/>
    </row>
    <row r="166" spans="1:7" s="410" customFormat="1" ht="19.5" customHeight="1">
      <c r="A166" s="439"/>
      <c r="B166" s="440"/>
      <c r="D166" s="441"/>
      <c r="E166" s="441"/>
      <c r="F166" s="442"/>
      <c r="G166" s="442"/>
    </row>
    <row r="167" spans="2:7" s="410" customFormat="1" ht="19.5" customHeight="1">
      <c r="B167" s="440"/>
      <c r="D167" s="441"/>
      <c r="E167" s="441"/>
      <c r="F167" s="442"/>
      <c r="G167" s="442"/>
    </row>
    <row r="168" spans="2:7" s="410" customFormat="1" ht="19.5" customHeight="1">
      <c r="B168" s="440"/>
      <c r="D168" s="441"/>
      <c r="E168" s="441"/>
      <c r="F168" s="442"/>
      <c r="G168" s="442"/>
    </row>
    <row r="169" spans="2:7" s="410" customFormat="1" ht="19.5" customHeight="1">
      <c r="B169" s="440"/>
      <c r="D169" s="441"/>
      <c r="E169" s="441"/>
      <c r="F169" s="442"/>
      <c r="G169" s="442"/>
    </row>
    <row r="170" spans="2:7" s="410" customFormat="1" ht="19.5" customHeight="1">
      <c r="B170" s="440"/>
      <c r="D170" s="441"/>
      <c r="E170" s="441"/>
      <c r="F170" s="442"/>
      <c r="G170" s="442"/>
    </row>
    <row r="171" spans="2:7" s="410" customFormat="1" ht="19.5" customHeight="1">
      <c r="B171" s="440"/>
      <c r="D171" s="441"/>
      <c r="E171" s="441"/>
      <c r="F171" s="442"/>
      <c r="G171" s="442"/>
    </row>
    <row r="172" spans="2:7" s="410" customFormat="1" ht="19.5" customHeight="1">
      <c r="B172" s="440"/>
      <c r="D172" s="441"/>
      <c r="E172" s="441"/>
      <c r="F172" s="442"/>
      <c r="G172" s="442"/>
    </row>
    <row r="173" spans="2:7" s="410" customFormat="1" ht="19.5" customHeight="1">
      <c r="B173" s="440"/>
      <c r="D173" s="441"/>
      <c r="E173" s="441"/>
      <c r="F173" s="442"/>
      <c r="G173" s="442"/>
    </row>
    <row r="174" spans="2:7" s="410" customFormat="1" ht="19.5" customHeight="1">
      <c r="B174" s="440"/>
      <c r="D174" s="441"/>
      <c r="E174" s="441"/>
      <c r="F174" s="442"/>
      <c r="G174" s="442"/>
    </row>
    <row r="175" spans="2:7" s="410" customFormat="1" ht="19.5" customHeight="1">
      <c r="B175" s="440"/>
      <c r="D175" s="441"/>
      <c r="E175" s="441"/>
      <c r="F175" s="442"/>
      <c r="G175" s="442"/>
    </row>
    <row r="176" spans="2:7" s="410" customFormat="1" ht="19.5" customHeight="1">
      <c r="B176" s="440"/>
      <c r="D176" s="441"/>
      <c r="E176" s="441"/>
      <c r="F176" s="442"/>
      <c r="G176" s="442"/>
    </row>
    <row r="177" spans="2:7" s="410" customFormat="1" ht="19.5" customHeight="1">
      <c r="B177" s="440"/>
      <c r="D177" s="441"/>
      <c r="E177" s="441"/>
      <c r="F177" s="442"/>
      <c r="G177" s="442"/>
    </row>
    <row r="178" spans="2:7" s="410" customFormat="1" ht="19.5" customHeight="1">
      <c r="B178" s="440"/>
      <c r="D178" s="441"/>
      <c r="E178" s="441"/>
      <c r="F178" s="442"/>
      <c r="G178" s="442"/>
    </row>
    <row r="179" spans="2:7" s="410" customFormat="1" ht="19.5" customHeight="1">
      <c r="B179" s="440"/>
      <c r="D179" s="441"/>
      <c r="E179" s="441"/>
      <c r="F179" s="442"/>
      <c r="G179" s="442"/>
    </row>
    <row r="180" spans="2:7" s="410" customFormat="1" ht="19.5" customHeight="1">
      <c r="B180" s="440"/>
      <c r="D180" s="441"/>
      <c r="E180" s="441"/>
      <c r="F180" s="442"/>
      <c r="G180" s="442"/>
    </row>
    <row r="181" spans="2:7" s="410" customFormat="1" ht="19.5" customHeight="1">
      <c r="B181" s="440"/>
      <c r="D181" s="441"/>
      <c r="E181" s="441"/>
      <c r="F181" s="442"/>
      <c r="G181" s="442"/>
    </row>
    <row r="182" spans="2:7" s="410" customFormat="1" ht="19.5" customHeight="1">
      <c r="B182" s="440"/>
      <c r="D182" s="441"/>
      <c r="E182" s="441"/>
      <c r="F182" s="442"/>
      <c r="G182" s="442"/>
    </row>
    <row r="183" spans="2:7" s="410" customFormat="1" ht="19.5" customHeight="1">
      <c r="B183" s="440"/>
      <c r="D183" s="441"/>
      <c r="E183" s="441"/>
      <c r="F183" s="442"/>
      <c r="G183" s="442"/>
    </row>
    <row r="184" spans="2:7" s="410" customFormat="1" ht="19.5" customHeight="1">
      <c r="B184" s="440"/>
      <c r="D184" s="441"/>
      <c r="E184" s="441"/>
      <c r="F184" s="442"/>
      <c r="G184" s="442"/>
    </row>
    <row r="185" spans="2:7" s="410" customFormat="1" ht="19.5" customHeight="1">
      <c r="B185" s="440"/>
      <c r="D185" s="441"/>
      <c r="E185" s="441"/>
      <c r="F185" s="442"/>
      <c r="G185" s="442"/>
    </row>
    <row r="186" spans="2:7" s="410" customFormat="1" ht="19.5" customHeight="1">
      <c r="B186" s="440"/>
      <c r="D186" s="441"/>
      <c r="E186" s="441"/>
      <c r="F186" s="442"/>
      <c r="G186" s="442"/>
    </row>
    <row r="187" spans="2:7" s="410" customFormat="1" ht="19.5" customHeight="1">
      <c r="B187" s="440"/>
      <c r="D187" s="441"/>
      <c r="E187" s="441"/>
      <c r="F187" s="442"/>
      <c r="G187" s="442"/>
    </row>
    <row r="188" spans="2:7" s="410" customFormat="1" ht="19.5" customHeight="1">
      <c r="B188" s="440"/>
      <c r="D188" s="441"/>
      <c r="E188" s="441"/>
      <c r="F188" s="442"/>
      <c r="G188" s="442"/>
    </row>
    <row r="189" spans="2:7" s="410" customFormat="1" ht="19.5" customHeight="1">
      <c r="B189" s="440"/>
      <c r="D189" s="441"/>
      <c r="E189" s="441"/>
      <c r="F189" s="442"/>
      <c r="G189" s="442"/>
    </row>
  </sheetData>
  <mergeCells count="37">
    <mergeCell ref="D111:E111"/>
    <mergeCell ref="D112:E112"/>
    <mergeCell ref="A106:B107"/>
    <mergeCell ref="D113:E113"/>
    <mergeCell ref="D108:E108"/>
    <mergeCell ref="D109:E109"/>
    <mergeCell ref="D110:E110"/>
    <mergeCell ref="D106:E107"/>
    <mergeCell ref="D51:E51"/>
    <mergeCell ref="A51:C53"/>
    <mergeCell ref="A39:C39"/>
    <mergeCell ref="A40:C40"/>
    <mergeCell ref="A41:C41"/>
    <mergeCell ref="A35:C35"/>
    <mergeCell ref="A36:C36"/>
    <mergeCell ref="A37:C37"/>
    <mergeCell ref="A38:C38"/>
    <mergeCell ref="A23:C23"/>
    <mergeCell ref="A27:C27"/>
    <mergeCell ref="A28:C28"/>
    <mergeCell ref="D32:E32"/>
    <mergeCell ref="A32:C34"/>
    <mergeCell ref="A90:G90"/>
    <mergeCell ref="A94:C96"/>
    <mergeCell ref="D94:E94"/>
    <mergeCell ref="F21:G21"/>
    <mergeCell ref="A47:G47"/>
    <mergeCell ref="A24:C24"/>
    <mergeCell ref="A25:C25"/>
    <mergeCell ref="A26:C26"/>
    <mergeCell ref="D21:E21"/>
    <mergeCell ref="A21:C22"/>
    <mergeCell ref="G5:G6"/>
    <mergeCell ref="A4:A6"/>
    <mergeCell ref="F4:G4"/>
    <mergeCell ref="F5:F6"/>
    <mergeCell ref="D4:E6"/>
  </mergeCells>
  <printOptions/>
  <pageMargins left="0.68" right="0" top="0.4330708661417323" bottom="0.31496062992125984" header="0" footer="0"/>
  <pageSetup horizontalDpi="180" verticalDpi="180" orientation="portrait" paperSize="9" scale="88" r:id="rId1"/>
  <rowBreaks count="2" manualBreakCount="2">
    <brk id="45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5ab003</dc:creator>
  <cp:keywords/>
  <dc:description/>
  <cp:lastModifiedBy>accexpress</cp:lastModifiedBy>
  <cp:lastPrinted>2005-03-01T04:18:28Z</cp:lastPrinted>
  <dcterms:created xsi:type="dcterms:W3CDTF">2005-01-14T11:39:05Z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